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A">'Sheet1'!$C$4</definedName>
    <definedName name="CD">'Sheet1'!$B$5</definedName>
    <definedName name="EFF">'Sheet1'!$B$11</definedName>
    <definedName name="GRADE">'Sheet1'!$B$16</definedName>
    <definedName name="M">'Sheet1'!$C$8</definedName>
    <definedName name="MPGC">'Sheet1'!$B$10</definedName>
    <definedName name="PMAX">'Sheet1'!$E$14</definedName>
    <definedName name="RHO">'Sheet1'!$B$6</definedName>
    <definedName name="RPMC">'Sheet1'!$B$12</definedName>
    <definedName name="RRC">'Sheet1'!$B$9</definedName>
    <definedName name="T">'Sheet1'!$B$14</definedName>
    <definedName name="WIND">'Sheet1'!$C$7</definedName>
  </definedNames>
  <calcPr fullCalcOnLoad="1"/>
</workbook>
</file>

<file path=xl/sharedStrings.xml><?xml version="1.0" encoding="utf-8"?>
<sst xmlns="http://schemas.openxmlformats.org/spreadsheetml/2006/main" count="36" uniqueCount="36">
  <si>
    <t>Car Properties</t>
  </si>
  <si>
    <t>Drag coefficient</t>
  </si>
  <si>
    <t>Air density</t>
  </si>
  <si>
    <t>RR coefficient</t>
  </si>
  <si>
    <t>Head wind, mph</t>
  </si>
  <si>
    <t>m^2</t>
  </si>
  <si>
    <t>kg</t>
  </si>
  <si>
    <t>mpg</t>
  </si>
  <si>
    <t>m/s</t>
  </si>
  <si>
    <t>V, m/s</t>
  </si>
  <si>
    <t>Total hp</t>
  </si>
  <si>
    <t>Fuel Use</t>
  </si>
  <si>
    <t>Power needed for acceleration</t>
  </si>
  <si>
    <t>Input 0-60 Time:</t>
  </si>
  <si>
    <t>sec</t>
  </si>
  <si>
    <t>V, mph</t>
  </si>
  <si>
    <t>Power needed for mountains</t>
  </si>
  <si>
    <t>Input road grade %</t>
  </si>
  <si>
    <t>%</t>
  </si>
  <si>
    <t>AUTOMOBILE FUEL ECONOMY--Includes uponblocks model</t>
  </si>
  <si>
    <t>Drag</t>
  </si>
  <si>
    <t>Rolling r</t>
  </si>
  <si>
    <t>Grade</t>
  </si>
  <si>
    <t>Frontal area, ft^2</t>
  </si>
  <si>
    <t>Trans. efficiency</t>
  </si>
  <si>
    <t>RPM</t>
  </si>
  <si>
    <t>RPM / V(mph)</t>
  </si>
  <si>
    <t xml:space="preserve">   HP Requirement to Wheels</t>
  </si>
  <si>
    <t>Grams per gal</t>
  </si>
  <si>
    <t>Total weight</t>
  </si>
  <si>
    <t>Ernie's Beetle</t>
  </si>
  <si>
    <t>HP</t>
  </si>
  <si>
    <t>Horsepower at the wheels is converted to MPG</t>
  </si>
  <si>
    <t>From Uponblocks</t>
  </si>
  <si>
    <t xml:space="preserve">  by multiplying mph x (grams /gal) / (grams /hr).</t>
  </si>
  <si>
    <r>
      <t xml:space="preserve"> </t>
    </r>
    <r>
      <rPr>
        <b/>
        <sz val="14"/>
        <rFont val="Arial"/>
        <family val="2"/>
      </rPr>
      <t>--</t>
    </r>
    <r>
      <rPr>
        <b/>
        <sz val="12"/>
        <rFont val="Arial"/>
        <family val="0"/>
      </rPr>
      <t>&gt;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</si>
</sst>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9" fontId="0" fillId="0" borderId="0" xfId="17" applyNumberForma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Air Drag and Rolling Resistance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145"/>
          <c:w val="0.833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Drag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Sheet1!$E$4:$E$11</c:f>
              <c:numCache/>
            </c:numRef>
          </c:xVal>
          <c:yVal>
            <c:numRef>
              <c:f>Sheet1!$H$4:$H$11</c:f>
              <c:numCache/>
            </c:numRef>
          </c:yVal>
          <c:smooth val="1"/>
        </c:ser>
        <c:ser>
          <c:idx val="1"/>
          <c:order val="1"/>
          <c:tx>
            <c:strRef>
              <c:f>Sheet1!$I$3</c:f>
              <c:strCache>
                <c:ptCount val="1"/>
                <c:pt idx="0">
                  <c:v>Rolling 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Sheet1!$E$4:$E$11</c:f>
              <c:numCache/>
            </c:numRef>
          </c:xVal>
          <c:yVal>
            <c:numRef>
              <c:f>Sheet1!$I$4:$I$11</c:f>
              <c:numCache/>
            </c:numRef>
          </c:yVal>
          <c:smooth val="1"/>
        </c:ser>
        <c:axId val="39764250"/>
        <c:axId val="22333931"/>
      </c:scatterChart>
      <c:valAx>
        <c:axId val="39764250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33931"/>
        <c:crosses val="autoZero"/>
        <c:crossBetween val="midCat"/>
        <c:dispUnits/>
        <c:majorUnit val="10"/>
        <c:minorUnit val="5"/>
      </c:valAx>
      <c:valAx>
        <c:axId val="223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Horse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764250"/>
        <c:crossesAt val="3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27075"/>
          <c:w val="0.181"/>
          <c:h val="0.1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13</xdr:row>
      <xdr:rowOff>114300</xdr:rowOff>
    </xdr:from>
    <xdr:to>
      <xdr:col>14</xdr:col>
      <xdr:colOff>542925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048000" y="2095500"/>
        <a:ext cx="46005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B12">
      <selection activeCell="C26" sqref="C26"/>
    </sheetView>
  </sheetViews>
  <sheetFormatPr defaultColWidth="11.421875" defaultRowHeight="12.75"/>
  <cols>
    <col min="1" max="1" width="14.7109375" style="0" customWidth="1"/>
    <col min="2" max="2" width="6.7109375" style="0" customWidth="1"/>
    <col min="3" max="3" width="6.00390625" style="0" customWidth="1"/>
    <col min="4" max="4" width="3.8515625" style="0" customWidth="1"/>
    <col min="5" max="5" width="8.00390625" style="5" customWidth="1"/>
    <col min="6" max="6" width="7.421875" style="0" customWidth="1"/>
    <col min="7" max="7" width="2.28125" style="0" customWidth="1"/>
    <col min="8" max="8" width="8.421875" style="0" customWidth="1"/>
    <col min="9" max="9" width="8.140625" style="0" customWidth="1"/>
    <col min="10" max="10" width="7.8515625" style="0" customWidth="1"/>
    <col min="11" max="12" width="7.421875" style="0" customWidth="1"/>
    <col min="13" max="13" width="9.421875" style="0" customWidth="1"/>
    <col min="14" max="16384" width="8.8515625" style="0" customWidth="1"/>
  </cols>
  <sheetData>
    <row r="1" ht="12">
      <c r="A1" s="1" t="s">
        <v>19</v>
      </c>
    </row>
    <row r="2" spans="1:14" ht="12">
      <c r="A2" s="1"/>
      <c r="C2" s="1" t="s">
        <v>30</v>
      </c>
      <c r="H2" s="7" t="s">
        <v>27</v>
      </c>
      <c r="I2" s="3"/>
      <c r="J2" s="3"/>
      <c r="K2" s="3"/>
      <c r="L2" s="3" t="s">
        <v>25</v>
      </c>
      <c r="M2" s="3" t="s">
        <v>11</v>
      </c>
      <c r="N2" s="3"/>
    </row>
    <row r="3" spans="1:14" ht="12">
      <c r="A3" s="1" t="s">
        <v>0</v>
      </c>
      <c r="E3" s="3" t="s">
        <v>15</v>
      </c>
      <c r="F3" s="3" t="s">
        <v>9</v>
      </c>
      <c r="G3" s="3"/>
      <c r="H3" s="3" t="s">
        <v>20</v>
      </c>
      <c r="I3" s="3" t="s">
        <v>21</v>
      </c>
      <c r="J3" s="3" t="s">
        <v>22</v>
      </c>
      <c r="K3" s="3" t="s">
        <v>10</v>
      </c>
      <c r="L3" s="3"/>
      <c r="M3" s="3" t="s">
        <v>7</v>
      </c>
      <c r="N3" s="3"/>
    </row>
    <row r="4" spans="1:13" ht="12">
      <c r="A4" t="s">
        <v>23</v>
      </c>
      <c r="B4">
        <v>23</v>
      </c>
      <c r="C4">
        <f>B4*0.0929</f>
        <v>2.1367</v>
      </c>
      <c r="D4" t="s">
        <v>5</v>
      </c>
      <c r="E4" s="2">
        <v>30</v>
      </c>
      <c r="F4" s="2">
        <v>13.41</v>
      </c>
      <c r="G4" s="2"/>
      <c r="H4" s="4">
        <f aca="true" t="shared" si="0" ref="H4:H11">F4*A*CD/2*RHO*(F4+WIND)^2/745.7</f>
        <v>1.2118069097148771</v>
      </c>
      <c r="I4" s="4">
        <f aca="true" t="shared" si="1" ref="I4:I11">F4*M*9.81*RRC/745.7</f>
        <v>1.5897328821607517</v>
      </c>
      <c r="J4" s="4">
        <f aca="true" t="shared" si="2" ref="J4:J11">F4*M*9.81*GRADE/74570</f>
        <v>0</v>
      </c>
      <c r="K4" s="4">
        <f>H4+I4+J4</f>
        <v>2.801539791875629</v>
      </c>
      <c r="L4" s="10">
        <f aca="true" t="shared" si="3" ref="L4:L11">E4*RPMC</f>
        <v>1035</v>
      </c>
      <c r="M4" s="6">
        <f aca="true" t="shared" si="4" ref="M4:M11">E4*MPGC/(PMAX*0.7457*(2.47+L4/480+L4^2/385300)+K4*0.7457/EFF*(160.2+L4/231.5))</f>
        <v>112.5386407302876</v>
      </c>
    </row>
    <row r="5" spans="1:13" ht="12">
      <c r="A5" t="s">
        <v>1</v>
      </c>
      <c r="B5">
        <v>0.305</v>
      </c>
      <c r="E5" s="2">
        <v>40</v>
      </c>
      <c r="F5" s="2">
        <v>17.88</v>
      </c>
      <c r="G5" s="2"/>
      <c r="H5" s="4">
        <f t="shared" si="0"/>
        <v>2.872431193398227</v>
      </c>
      <c r="I5" s="4">
        <f t="shared" si="1"/>
        <v>2.1196438428810023</v>
      </c>
      <c r="J5" s="4">
        <f t="shared" si="2"/>
        <v>0</v>
      </c>
      <c r="K5" s="4">
        <f aca="true" t="shared" si="5" ref="K5:K11">H5+I5+J5</f>
        <v>4.992075036279229</v>
      </c>
      <c r="L5" s="10">
        <f t="shared" si="3"/>
        <v>1380</v>
      </c>
      <c r="M5" s="6">
        <f t="shared" si="4"/>
        <v>95.13878801731241</v>
      </c>
    </row>
    <row r="6" spans="1:13" ht="12">
      <c r="A6" t="s">
        <v>2</v>
      </c>
      <c r="B6">
        <v>1.15</v>
      </c>
      <c r="E6" s="2">
        <v>50</v>
      </c>
      <c r="F6" s="2">
        <v>22.35</v>
      </c>
      <c r="G6" s="2"/>
      <c r="H6" s="4">
        <f t="shared" si="0"/>
        <v>5.610217174605913</v>
      </c>
      <c r="I6" s="4">
        <f t="shared" si="1"/>
        <v>2.649554803601253</v>
      </c>
      <c r="J6" s="4">
        <f t="shared" si="2"/>
        <v>0</v>
      </c>
      <c r="K6" s="4">
        <f t="shared" si="5"/>
        <v>8.259771978207166</v>
      </c>
      <c r="L6" s="10">
        <f t="shared" si="3"/>
        <v>1725</v>
      </c>
      <c r="M6" s="6">
        <f t="shared" si="4"/>
        <v>78.6098683241918</v>
      </c>
    </row>
    <row r="7" spans="1:13" ht="12">
      <c r="A7" t="s">
        <v>4</v>
      </c>
      <c r="B7">
        <v>0</v>
      </c>
      <c r="C7">
        <f>B7*0.447</f>
        <v>0</v>
      </c>
      <c r="D7" t="s">
        <v>8</v>
      </c>
      <c r="E7" s="2">
        <v>60</v>
      </c>
      <c r="F7" s="2">
        <v>26.82</v>
      </c>
      <c r="G7" s="2"/>
      <c r="H7" s="4">
        <f t="shared" si="0"/>
        <v>9.694455277719017</v>
      </c>
      <c r="I7" s="4">
        <f t="shared" si="1"/>
        <v>3.1794657643215034</v>
      </c>
      <c r="J7" s="4">
        <f t="shared" si="2"/>
        <v>0</v>
      </c>
      <c r="K7" s="4">
        <f t="shared" si="5"/>
        <v>12.873921042040521</v>
      </c>
      <c r="L7" s="10">
        <f t="shared" si="3"/>
        <v>2070</v>
      </c>
      <c r="M7" s="6">
        <f t="shared" si="4"/>
        <v>64.73843995038828</v>
      </c>
    </row>
    <row r="8" spans="1:13" ht="12">
      <c r="A8" t="s">
        <v>29</v>
      </c>
      <c r="B8">
        <v>3050</v>
      </c>
      <c r="C8">
        <f>B8/2.2</f>
        <v>1386.3636363636363</v>
      </c>
      <c r="D8" t="s">
        <v>6</v>
      </c>
      <c r="E8" s="2">
        <v>70</v>
      </c>
      <c r="F8" s="2">
        <v>31.29</v>
      </c>
      <c r="G8" s="2"/>
      <c r="H8" s="4">
        <f t="shared" si="0"/>
        <v>15.39443592711862</v>
      </c>
      <c r="I8" s="4">
        <f t="shared" si="1"/>
        <v>3.709376725041754</v>
      </c>
      <c r="J8" s="4">
        <f t="shared" si="2"/>
        <v>0</v>
      </c>
      <c r="K8" s="4">
        <f t="shared" si="5"/>
        <v>19.103812652160375</v>
      </c>
      <c r="L8" s="10">
        <f t="shared" si="3"/>
        <v>2415</v>
      </c>
      <c r="M8" s="6">
        <f t="shared" si="4"/>
        <v>53.577603122552055</v>
      </c>
    </row>
    <row r="9" spans="1:13" ht="12">
      <c r="A9" t="s">
        <v>3</v>
      </c>
      <c r="B9">
        <v>0.0065</v>
      </c>
      <c r="E9" s="2">
        <v>80</v>
      </c>
      <c r="F9" s="2">
        <v>35.76</v>
      </c>
      <c r="G9" s="2"/>
      <c r="H9" s="4">
        <f t="shared" si="0"/>
        <v>22.979449547185816</v>
      </c>
      <c r="I9" s="4">
        <f t="shared" si="1"/>
        <v>4.2392876857620045</v>
      </c>
      <c r="J9" s="4">
        <f t="shared" si="2"/>
        <v>0</v>
      </c>
      <c r="K9" s="4">
        <f t="shared" si="5"/>
        <v>27.21873723294782</v>
      </c>
      <c r="L9" s="10">
        <f t="shared" si="3"/>
        <v>2760</v>
      </c>
      <c r="M9" s="6">
        <f t="shared" si="4"/>
        <v>44.70711985200644</v>
      </c>
    </row>
    <row r="10" spans="1:13" ht="12">
      <c r="A10" t="s">
        <v>28</v>
      </c>
      <c r="B10">
        <v>3300</v>
      </c>
      <c r="E10" s="2">
        <v>90</v>
      </c>
      <c r="F10" s="2">
        <v>40.23</v>
      </c>
      <c r="G10" s="2"/>
      <c r="H10" s="4">
        <f t="shared" si="0"/>
        <v>32.71878656230167</v>
      </c>
      <c r="I10" s="4">
        <f t="shared" si="1"/>
        <v>4.769198646482255</v>
      </c>
      <c r="J10" s="4">
        <f t="shared" si="2"/>
        <v>0</v>
      </c>
      <c r="K10" s="4">
        <f t="shared" si="5"/>
        <v>37.487985208783925</v>
      </c>
      <c r="L10" s="10">
        <f t="shared" si="3"/>
        <v>3105</v>
      </c>
      <c r="M10" s="6">
        <f t="shared" si="4"/>
        <v>37.653752898272984</v>
      </c>
    </row>
    <row r="11" spans="1:13" ht="12">
      <c r="A11" t="s">
        <v>24</v>
      </c>
      <c r="B11">
        <v>0.85</v>
      </c>
      <c r="E11" s="2">
        <v>100</v>
      </c>
      <c r="F11" s="2">
        <v>44.7</v>
      </c>
      <c r="H11" s="4">
        <f t="shared" si="0"/>
        <v>44.881737396847306</v>
      </c>
      <c r="I11" s="4">
        <f t="shared" si="1"/>
        <v>5.299109607202506</v>
      </c>
      <c r="J11" s="4">
        <f t="shared" si="2"/>
        <v>0</v>
      </c>
      <c r="K11" s="4">
        <f t="shared" si="5"/>
        <v>50.18084700404981</v>
      </c>
      <c r="L11" s="10">
        <f t="shared" si="3"/>
        <v>3450</v>
      </c>
      <c r="M11" s="6">
        <f t="shared" si="4"/>
        <v>32.01086057840703</v>
      </c>
    </row>
    <row r="12" spans="1:2" ht="12">
      <c r="A12" t="s">
        <v>26</v>
      </c>
      <c r="B12">
        <v>34.5</v>
      </c>
    </row>
    <row r="13" ht="12">
      <c r="A13" s="1" t="s">
        <v>12</v>
      </c>
    </row>
    <row r="14" spans="1:6" ht="16.5">
      <c r="A14" t="s">
        <v>13</v>
      </c>
      <c r="B14" s="2">
        <v>11</v>
      </c>
      <c r="C14" t="s">
        <v>14</v>
      </c>
      <c r="D14" s="1" t="s">
        <v>35</v>
      </c>
      <c r="E14" s="8">
        <f>0.58/EFF*M/T</f>
        <v>85.99902771025766</v>
      </c>
      <c r="F14" t="s">
        <v>31</v>
      </c>
    </row>
    <row r="15" ht="12">
      <c r="A15" s="1" t="s">
        <v>16</v>
      </c>
    </row>
    <row r="16" spans="1:5" ht="12">
      <c r="A16" t="s">
        <v>17</v>
      </c>
      <c r="B16" s="2">
        <v>0</v>
      </c>
      <c r="C16" t="s">
        <v>18</v>
      </c>
      <c r="D16" s="1"/>
      <c r="E16" s="9"/>
    </row>
    <row r="17" spans="2:5" ht="12">
      <c r="B17" s="2"/>
      <c r="D17" s="1"/>
      <c r="E17" s="8"/>
    </row>
    <row r="18" ht="12">
      <c r="A18" t="s">
        <v>32</v>
      </c>
    </row>
    <row r="19" ht="12">
      <c r="A19" t="s">
        <v>34</v>
      </c>
    </row>
    <row r="20" ht="12">
      <c r="A20" t="s">
        <v>33</v>
      </c>
    </row>
  </sheetData>
  <printOptions/>
  <pageMargins left="0.75" right="0.75" top="0.5" bottom="0.5" header="0.5" footer="0.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Rosenbaum</dc:creator>
  <cp:keywords/>
  <dc:description/>
  <cp:lastModifiedBy>Rob Wood</cp:lastModifiedBy>
  <cp:lastPrinted>2006-08-27T23:36:43Z</cp:lastPrinted>
  <dcterms:created xsi:type="dcterms:W3CDTF">2005-05-16T00:29:31Z</dcterms:created>
  <dcterms:modified xsi:type="dcterms:W3CDTF">2006-08-28T00:03:56Z</dcterms:modified>
  <cp:category/>
  <cp:version/>
  <cp:contentType/>
  <cp:contentStatus/>
</cp:coreProperties>
</file>