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20" yWindow="360" windowWidth="16280" windowHeight="13120" tabRatio="500" activeTab="1"/>
  </bookViews>
  <sheets>
    <sheet name="Sheet2" sheetId="1" r:id="rId1"/>
    <sheet name="Sheet1" sheetId="2" r:id="rId2"/>
  </sheets>
  <definedNames>
    <definedName name="_xlnm.Print_Area" localSheetId="1">'Sheet1'!$A$1:$L$27</definedName>
  </definedNames>
  <calcPr fullCalcOnLoad="1"/>
</workbook>
</file>

<file path=xl/sharedStrings.xml><?xml version="1.0" encoding="utf-8"?>
<sst xmlns="http://schemas.openxmlformats.org/spreadsheetml/2006/main" count="228" uniqueCount="20">
  <si>
    <t>Date</t>
  </si>
  <si>
    <t>Distance</t>
  </si>
  <si>
    <t>Fuel used</t>
  </si>
  <si>
    <t>Paid</t>
  </si>
  <si>
    <t>Fuel price</t>
  </si>
  <si>
    <t>Fuel efficiency</t>
  </si>
  <si>
    <t>Cost efficiency</t>
  </si>
  <si>
    <t>dist</t>
  </si>
  <si>
    <t>fuel</t>
  </si>
  <si>
    <t>mi</t>
  </si>
  <si>
    <t>gal</t>
  </si>
  <si>
    <t>Jug #</t>
  </si>
  <si>
    <t>Volume</t>
  </si>
  <si>
    <t>Fuel</t>
  </si>
  <si>
    <t>Cost</t>
  </si>
  <si>
    <t>Purchased</t>
  </si>
  <si>
    <t>Status</t>
  </si>
  <si>
    <t>D2</t>
  </si>
  <si>
    <t>Avail</t>
  </si>
  <si>
    <t>B2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</si>
</sst>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&quot;$&quot;#,##0.000"/>
    <numFmt numFmtId="168" formatCode="mm/dd/yy"/>
    <numFmt numFmtId="169" formatCode="m/d/yyyy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4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165" fontId="6" fillId="0" borderId="1" xfId="0" applyNumberFormat="1" applyFont="1" applyBorder="1" applyAlignment="1">
      <alignment/>
    </xf>
    <xf numFmtId="167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167" fontId="6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0" fontId="7" fillId="2" borderId="7" xfId="0" applyFont="1" applyFill="1" applyBorder="1" applyAlignment="1">
      <alignment/>
    </xf>
    <xf numFmtId="167" fontId="7" fillId="2" borderId="8" xfId="0" applyNumberFormat="1" applyFont="1" applyFill="1" applyBorder="1" applyAlignment="1">
      <alignment/>
    </xf>
    <xf numFmtId="2" fontId="7" fillId="2" borderId="8" xfId="0" applyNumberFormat="1" applyFont="1" applyFill="1" applyBorder="1" applyAlignment="1">
      <alignment/>
    </xf>
    <xf numFmtId="2" fontId="7" fillId="2" borderId="9" xfId="0" applyNumberFormat="1" applyFont="1" applyFill="1" applyBorder="1" applyAlignment="1">
      <alignment/>
    </xf>
    <xf numFmtId="164" fontId="7" fillId="2" borderId="4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165" fontId="7" fillId="2" borderId="4" xfId="0" applyNumberFormat="1" applyFont="1" applyFill="1" applyBorder="1" applyAlignment="1">
      <alignment/>
    </xf>
    <xf numFmtId="167" fontId="7" fillId="2" borderId="4" xfId="0" applyNumberFormat="1" applyFont="1" applyFill="1" applyBorder="1" applyAlignment="1">
      <alignment/>
    </xf>
    <xf numFmtId="2" fontId="7" fillId="2" borderId="4" xfId="0" applyNumberFormat="1" applyFont="1" applyFill="1" applyBorder="1" applyAlignment="1">
      <alignment/>
    </xf>
    <xf numFmtId="2" fontId="7" fillId="2" borderId="6" xfId="0" applyNumberFormat="1" applyFont="1" applyFill="1" applyBorder="1" applyAlignment="1">
      <alignment/>
    </xf>
    <xf numFmtId="0" fontId="7" fillId="3" borderId="2" xfId="0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2" fontId="7" fillId="3" borderId="1" xfId="0" applyNumberFormat="1" applyFont="1" applyFill="1" applyBorder="1" applyAlignment="1">
      <alignment/>
    </xf>
    <xf numFmtId="2" fontId="7" fillId="3" borderId="3" xfId="0" applyNumberFormat="1" applyFont="1" applyFill="1" applyBorder="1" applyAlignment="1">
      <alignment/>
    </xf>
    <xf numFmtId="164" fontId="7" fillId="3" borderId="4" xfId="0" applyNumberFormat="1" applyFont="1" applyFill="1" applyBorder="1" applyAlignment="1">
      <alignment/>
    </xf>
    <xf numFmtId="0" fontId="7" fillId="3" borderId="5" xfId="0" applyFont="1" applyFill="1" applyBorder="1" applyAlignment="1">
      <alignment/>
    </xf>
    <xf numFmtId="165" fontId="7" fillId="3" borderId="4" xfId="0" applyNumberFormat="1" applyFont="1" applyFill="1" applyBorder="1" applyAlignment="1">
      <alignment/>
    </xf>
    <xf numFmtId="167" fontId="7" fillId="3" borderId="4" xfId="0" applyNumberFormat="1" applyFont="1" applyFill="1" applyBorder="1" applyAlignment="1">
      <alignment/>
    </xf>
    <xf numFmtId="2" fontId="7" fillId="3" borderId="4" xfId="0" applyNumberFormat="1" applyFont="1" applyFill="1" applyBorder="1" applyAlignment="1">
      <alignment/>
    </xf>
    <xf numFmtId="2" fontId="7" fillId="3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4" fontId="7" fillId="2" borderId="8" xfId="0" applyNumberFormat="1" applyFont="1" applyFill="1" applyBorder="1" applyAlignment="1" applyProtection="1">
      <alignment/>
      <protection locked="0"/>
    </xf>
    <xf numFmtId="0" fontId="7" fillId="2" borderId="7" xfId="0" applyFont="1" applyFill="1" applyBorder="1" applyAlignment="1" applyProtection="1">
      <alignment/>
      <protection locked="0"/>
    </xf>
    <xf numFmtId="165" fontId="7" fillId="2" borderId="8" xfId="0" applyNumberFormat="1" applyFont="1" applyFill="1" applyBorder="1" applyAlignment="1" applyProtection="1">
      <alignment/>
      <protection locked="0"/>
    </xf>
    <xf numFmtId="164" fontId="7" fillId="3" borderId="1" xfId="0" applyNumberFormat="1" applyFont="1" applyFill="1" applyBorder="1" applyAlignment="1" applyProtection="1">
      <alignment/>
      <protection locked="0"/>
    </xf>
    <xf numFmtId="0" fontId="7" fillId="3" borderId="2" xfId="0" applyFont="1" applyFill="1" applyBorder="1" applyAlignment="1" applyProtection="1">
      <alignment/>
      <protection locked="0"/>
    </xf>
    <xf numFmtId="165" fontId="7" fillId="3" borderId="1" xfId="0" applyNumberFormat="1" applyFont="1" applyFill="1" applyBorder="1" applyAlignment="1" applyProtection="1">
      <alignment/>
      <protection locked="0"/>
    </xf>
    <xf numFmtId="165" fontId="6" fillId="3" borderId="4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44" fontId="0" fillId="0" borderId="0" xfId="17" applyFont="1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168" fontId="9" fillId="2" borderId="10" xfId="0" applyNumberFormat="1" applyFont="1" applyFill="1" applyBorder="1" applyAlignment="1" applyProtection="1">
      <alignment horizontal="center" vertical="center"/>
      <protection locked="0"/>
    </xf>
    <xf numFmtId="168" fontId="9" fillId="2" borderId="11" xfId="0" applyNumberFormat="1" applyFont="1" applyFill="1" applyBorder="1" applyAlignment="1" applyProtection="1">
      <alignment horizontal="center" vertical="center"/>
      <protection locked="0"/>
    </xf>
    <xf numFmtId="166" fontId="9" fillId="2" borderId="10" xfId="0" applyNumberFormat="1" applyFont="1" applyFill="1" applyBorder="1" applyAlignment="1" applyProtection="1">
      <alignment horizontal="center" vertical="center"/>
      <protection locked="0"/>
    </xf>
    <xf numFmtId="166" fontId="9" fillId="2" borderId="11" xfId="0" applyNumberFormat="1" applyFont="1" applyFill="1" applyBorder="1" applyAlignment="1" applyProtection="1">
      <alignment horizontal="center" vertical="center"/>
      <protection locked="0"/>
    </xf>
    <xf numFmtId="168" fontId="9" fillId="3" borderId="10" xfId="0" applyNumberFormat="1" applyFont="1" applyFill="1" applyBorder="1" applyAlignment="1" applyProtection="1">
      <alignment horizontal="center" vertical="center"/>
      <protection locked="0"/>
    </xf>
    <xf numFmtId="168" fontId="9" fillId="3" borderId="11" xfId="0" applyNumberFormat="1" applyFont="1" applyFill="1" applyBorder="1" applyAlignment="1" applyProtection="1">
      <alignment horizontal="center" vertical="center"/>
      <protection locked="0"/>
    </xf>
    <xf numFmtId="166" fontId="9" fillId="3" borderId="10" xfId="0" applyNumberFormat="1" applyFont="1" applyFill="1" applyBorder="1" applyAlignment="1" applyProtection="1">
      <alignment horizontal="center" vertical="center"/>
      <protection locked="0"/>
    </xf>
    <xf numFmtId="166" fontId="9" fillId="3" borderId="11" xfId="0" applyNumberFormat="1" applyFont="1" applyFill="1" applyBorder="1" applyAlignment="1" applyProtection="1">
      <alignment horizontal="center" vertical="center"/>
      <protection locked="0"/>
    </xf>
    <xf numFmtId="168" fontId="8" fillId="0" borderId="10" xfId="0" applyNumberFormat="1" applyFont="1" applyBorder="1" applyAlignment="1">
      <alignment horizontal="center" vertical="center"/>
    </xf>
    <xf numFmtId="168" fontId="9" fillId="0" borderId="1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9" sqref="F9"/>
    </sheetView>
  </sheetViews>
  <sheetFormatPr defaultColWidth="11.00390625" defaultRowHeight="12.75"/>
  <cols>
    <col min="1" max="1" width="5.375" style="0" customWidth="1"/>
    <col min="2" max="2" width="7.00390625" style="0" customWidth="1"/>
    <col min="3" max="3" width="4.25390625" style="0" customWidth="1"/>
    <col min="4" max="4" width="8.00390625" style="0" customWidth="1"/>
    <col min="5" max="5" width="9.125" style="0" customWidth="1"/>
    <col min="6" max="6" width="7.375" style="0" customWidth="1"/>
  </cols>
  <sheetData>
    <row r="1" spans="1:6" ht="12.75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</row>
    <row r="2" spans="1:6" ht="12.75">
      <c r="A2">
        <v>4</v>
      </c>
      <c r="B2" s="49">
        <v>5</v>
      </c>
      <c r="C2" t="s">
        <v>17</v>
      </c>
      <c r="D2" s="50">
        <v>13.4</v>
      </c>
      <c r="E2" s="51">
        <v>37152</v>
      </c>
      <c r="F2" s="51">
        <v>37164</v>
      </c>
    </row>
    <row r="3" spans="1:6" ht="12.75">
      <c r="A3">
        <v>2</v>
      </c>
      <c r="B3" s="49">
        <v>5</v>
      </c>
      <c r="C3" t="s">
        <v>17</v>
      </c>
      <c r="D3" s="52">
        <v>13.5</v>
      </c>
      <c r="E3" s="51">
        <v>37158</v>
      </c>
      <c r="F3" s="51">
        <v>37165</v>
      </c>
    </row>
    <row r="4" spans="1:6" ht="12.75">
      <c r="A4">
        <v>3</v>
      </c>
      <c r="B4" s="49">
        <v>5</v>
      </c>
      <c r="C4" t="s">
        <v>17</v>
      </c>
      <c r="D4" s="52">
        <v>13.4</v>
      </c>
      <c r="E4" s="51">
        <v>37152</v>
      </c>
      <c r="F4" s="51">
        <v>37165</v>
      </c>
    </row>
    <row r="5" spans="1:6" ht="12.75">
      <c r="A5">
        <v>1</v>
      </c>
      <c r="B5" s="49">
        <v>5</v>
      </c>
      <c r="C5" t="s">
        <v>17</v>
      </c>
      <c r="D5" s="52">
        <v>13.5</v>
      </c>
      <c r="E5" s="51">
        <v>37158</v>
      </c>
      <c r="F5" t="s">
        <v>18</v>
      </c>
    </row>
    <row r="6" spans="1:6" ht="12.75">
      <c r="A6">
        <v>2</v>
      </c>
      <c r="B6" s="49">
        <v>5</v>
      </c>
      <c r="C6" t="s">
        <v>19</v>
      </c>
      <c r="D6" s="50">
        <v>14.4</v>
      </c>
      <c r="E6" s="51">
        <v>37165</v>
      </c>
      <c r="F6" t="s">
        <v>18</v>
      </c>
    </row>
    <row r="7" spans="1:6" ht="12.75">
      <c r="A7">
        <v>3</v>
      </c>
      <c r="B7" s="49">
        <v>5</v>
      </c>
      <c r="C7" t="s">
        <v>19</v>
      </c>
      <c r="D7" s="50">
        <v>14.4</v>
      </c>
      <c r="E7" s="51">
        <v>37165</v>
      </c>
      <c r="F7" t="s">
        <v>18</v>
      </c>
    </row>
    <row r="8" spans="1:6" ht="12.75">
      <c r="A8">
        <v>4</v>
      </c>
      <c r="B8" s="49">
        <v>5</v>
      </c>
      <c r="C8" t="s">
        <v>19</v>
      </c>
      <c r="D8" s="52">
        <v>14.4</v>
      </c>
      <c r="E8" s="51">
        <v>37164</v>
      </c>
      <c r="F8" t="s">
        <v>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tabSelected="1" workbookViewId="0" topLeftCell="A1">
      <pane ySplit="3" topLeftCell="BM4" activePane="bottomLeft" state="frozen"/>
      <selection pane="topLeft" activeCell="A1" sqref="A1"/>
      <selection pane="bottomLeft" activeCell="F2" sqref="F2:F3"/>
    </sheetView>
  </sheetViews>
  <sheetFormatPr defaultColWidth="11.00390625" defaultRowHeight="12.75"/>
  <cols>
    <col min="1" max="1" width="11.625" style="41" bestFit="1" customWidth="1"/>
    <col min="2" max="2" width="7.375" style="34" bestFit="1" customWidth="1"/>
    <col min="3" max="3" width="3.625" style="33" bestFit="1" customWidth="1"/>
    <col min="4" max="4" width="8.00390625" style="35" bestFit="1" customWidth="1"/>
    <col min="5" max="5" width="3.375" style="33" bestFit="1" customWidth="1"/>
    <col min="6" max="6" width="10.25390625" style="39" bestFit="1" customWidth="1"/>
    <col min="7" max="7" width="6.75390625" style="36" bestFit="1" customWidth="1"/>
    <col min="8" max="8" width="5.375" style="33" bestFit="1" customWidth="1"/>
    <col min="9" max="9" width="7.75390625" style="37" bestFit="1" customWidth="1"/>
    <col min="10" max="10" width="8.375" style="33" bestFit="1" customWidth="1"/>
    <col min="11" max="11" width="7.75390625" style="37" bestFit="1" customWidth="1"/>
    <col min="12" max="12" width="7.625" style="33" customWidth="1"/>
    <col min="13" max="13" width="10.75390625" style="0" hidden="1" customWidth="1"/>
    <col min="14" max="14" width="0" style="0" hidden="1" customWidth="1"/>
  </cols>
  <sheetData>
    <row r="1" spans="1:14" s="1" customFormat="1" ht="15.75" thickBot="1">
      <c r="A1" s="40" t="s">
        <v>0</v>
      </c>
      <c r="B1" s="67" t="s">
        <v>1</v>
      </c>
      <c r="C1" s="64"/>
      <c r="D1" s="68" t="s">
        <v>2</v>
      </c>
      <c r="E1" s="64"/>
      <c r="F1" s="38" t="s">
        <v>3</v>
      </c>
      <c r="G1" s="69" t="s">
        <v>4</v>
      </c>
      <c r="H1" s="64"/>
      <c r="I1" s="63" t="s">
        <v>5</v>
      </c>
      <c r="J1" s="64"/>
      <c r="K1" s="63" t="s">
        <v>6</v>
      </c>
      <c r="L1" s="64"/>
      <c r="M1" s="1" t="s">
        <v>7</v>
      </c>
      <c r="N1" s="1" t="s">
        <v>8</v>
      </c>
    </row>
    <row r="2" spans="1:16" s="1" customFormat="1" ht="15">
      <c r="A2" s="61"/>
      <c r="B2" s="2">
        <f>IF(C2="mi",M2/1.609344,M2)</f>
        <v>0</v>
      </c>
      <c r="C2" s="3" t="s">
        <v>9</v>
      </c>
      <c r="D2" s="4">
        <f>IF(E2="L",N2,N2/3.785411784)</f>
        <v>0</v>
      </c>
      <c r="E2" s="3" t="s">
        <v>10</v>
      </c>
      <c r="F2" s="65">
        <f>SUM(F4:F203)</f>
        <v>0</v>
      </c>
      <c r="G2" s="5">
        <f>IF(D2=0,"",F2/D2)</f>
      </c>
      <c r="H2" s="3">
        <f>IF(D2=0,"","$/"&amp;E2)</f>
      </c>
      <c r="I2" s="6" t="e">
        <f>IF(C2="mi",B2/IF(E2="gal",D2,D3),IF(E2="L",D2,D3)*100/B2)</f>
        <v>#DIV/0!</v>
      </c>
      <c r="J2" s="3" t="str">
        <f aca="true" t="shared" si="0" ref="J2:J7">IF(C2="mi","mpg","L/100km")</f>
        <v>mpg</v>
      </c>
      <c r="K2" s="7" t="e">
        <f>IF(L2="¢/mi",F2*100/B2,B2/F2)</f>
        <v>#DIV/0!</v>
      </c>
      <c r="L2" s="3" t="str">
        <f aca="true" t="shared" si="1" ref="L2:L7">IF(C2="mi","¢/mi","km/$")</f>
        <v>¢/mi</v>
      </c>
      <c r="M2" s="1">
        <f>SUM(M4:M203)</f>
        <v>0</v>
      </c>
      <c r="N2" s="1">
        <f>SUM(N4:N203)</f>
        <v>0</v>
      </c>
      <c r="P2" t="e">
        <f>"[b]"&amp;TEXT(B2,"0.0")&amp;" "&amp;C2&amp;" - "&amp;TEXT(D2,"0.000")&amp;" "&amp;E2&amp;" - "&amp;TEXT(I2,"0.00")&amp;" "&amp;J2&amp;"[/b] - "&amp;IF(H2="$/gal",TEXT(G2,"$0.000")&amp;"/gal - ",TEXT(G2*100,"0.0")&amp;"¢/L - ")&amp;TEXT(K2,"0.00")&amp;IF(L2="¢/mi",""," ")&amp;L2</f>
        <v>#DIV/0!</v>
      </c>
    </row>
    <row r="3" spans="1:16" s="1" customFormat="1" ht="15.75" thickBot="1">
      <c r="A3" s="62"/>
      <c r="B3" s="8">
        <f>IF(B2=0,"",B2*1.609344^IF(C2="mi",1,-1))</f>
      </c>
      <c r="C3" s="9" t="str">
        <f>IF(C2="mi","km","mi")</f>
        <v>km</v>
      </c>
      <c r="D3" s="48">
        <f>IF(D2=0,"",D2*3.785411784^IF(E2="gal",1,-1))</f>
      </c>
      <c r="E3" s="9" t="str">
        <f>IF(E2="L","gal","L")</f>
        <v>L</v>
      </c>
      <c r="F3" s="66"/>
      <c r="G3" s="10">
        <f>IF(D2=0,"",F2/D3)</f>
      </c>
      <c r="H3" s="9">
        <f>IF(D3="","","$/"&amp;E3)</f>
      </c>
      <c r="I3" s="11" t="e">
        <f>IF(C3="mi",B3/IF(E3="gal",D3,D2),IF(E3="L",D3,D2)*100/B3)</f>
        <v>#VALUE!</v>
      </c>
      <c r="J3" s="9" t="str">
        <f t="shared" si="0"/>
        <v>L/100km</v>
      </c>
      <c r="K3" s="12" t="e">
        <f>IF(L3="¢/mi",F2*100/B3,B3/F2)</f>
        <v>#VALUE!</v>
      </c>
      <c r="L3" s="9" t="str">
        <f t="shared" si="1"/>
        <v>km/$</v>
      </c>
      <c r="P3" t="e">
        <f aca="true" t="shared" si="2" ref="P3:P57">"[b]"&amp;TEXT(B3,"0.0")&amp;" "&amp;C3&amp;" - "&amp;TEXT(D3,"0.000")&amp;" "&amp;E3&amp;" - "&amp;TEXT(I3,"0.00")&amp;" "&amp;J3&amp;"[/b] - "&amp;IF(H3="$/gal",TEXT(G3,"$0.000")&amp;"/gal - ",TEXT(G3*100,"0.0")&amp;"¢/L - ")&amp;TEXT(K3,"0.00")&amp;IF(L3="¢/mi",""," ")&amp;L3</f>
        <v>#VALUE!</v>
      </c>
    </row>
    <row r="4" spans="1:16" ht="15" customHeight="1">
      <c r="A4" s="53"/>
      <c r="B4" s="42"/>
      <c r="C4" s="43" t="s">
        <v>9</v>
      </c>
      <c r="D4" s="44"/>
      <c r="E4" s="43" t="s">
        <v>10</v>
      </c>
      <c r="F4" s="55"/>
      <c r="G4" s="14">
        <f>IF(D4="","",F4/D4)</f>
      </c>
      <c r="H4" s="13">
        <f>IF(D4="","","$/"&amp;E4)</f>
      </c>
      <c r="I4" s="15">
        <f>IF(D4="","",IF(C4="mi",B4/IF(E4="gal",D4,D5),IF(E4="L",D4,D5)*100/B4))</f>
      </c>
      <c r="J4" s="13" t="str">
        <f t="shared" si="0"/>
        <v>mpg</v>
      </c>
      <c r="K4" s="16">
        <f>IF(F4="","",IF(L4="¢/mi",F4*100/B4,B4/F4))</f>
      </c>
      <c r="L4" s="13" t="str">
        <f t="shared" si="1"/>
        <v>¢/mi</v>
      </c>
      <c r="M4">
        <f>IF(C4="km",B4,"")</f>
      </c>
      <c r="N4">
        <f>IF(E4="L",D4,"")</f>
      </c>
      <c r="P4" t="e">
        <f t="shared" si="2"/>
        <v>#VALUE!</v>
      </c>
    </row>
    <row r="5" spans="1:16" ht="15.75" customHeight="1" thickBot="1">
      <c r="A5" s="54"/>
      <c r="B5" s="17">
        <f>IF(B4=0,"",B4*1.609344^IF(C4="mi",1,-1))</f>
      </c>
      <c r="C5" s="18" t="str">
        <f>IF(C4="mi","km","mi")</f>
        <v>km</v>
      </c>
      <c r="D5" s="19">
        <f>IF(D4=0,"",D4*3.785411784^IF(E4="gal",1,-1))</f>
      </c>
      <c r="E5" s="18" t="str">
        <f>IF(E4="L","gal","L")</f>
        <v>L</v>
      </c>
      <c r="F5" s="56"/>
      <c r="G5" s="20">
        <f>IF(D4="","",F4/D5)</f>
      </c>
      <c r="H5" s="18">
        <f>IF(D5="","","$/"&amp;E5)</f>
      </c>
      <c r="I5" s="21">
        <f>IF(D5="","",IF(C5="mi",B5/IF(E5="gal",D5,D4),IF(E5="L",D5,D4)*100/B5))</f>
      </c>
      <c r="J5" s="18" t="str">
        <f t="shared" si="0"/>
        <v>L/100km</v>
      </c>
      <c r="K5" s="22">
        <f>IF(F4="","",IF(L5="¢/mi",F4*100/B5,B5/F4))</f>
      </c>
      <c r="L5" s="18" t="str">
        <f t="shared" si="1"/>
        <v>km/$</v>
      </c>
      <c r="M5">
        <f>IF(C5="km",B5,"")</f>
      </c>
      <c r="N5">
        <f>IF(E5="L",D5,"")</f>
      </c>
      <c r="P5" t="e">
        <f t="shared" si="2"/>
        <v>#VALUE!</v>
      </c>
    </row>
    <row r="6" spans="1:16" ht="15" customHeight="1">
      <c r="A6" s="57"/>
      <c r="B6" s="45"/>
      <c r="C6" s="46" t="s">
        <v>9</v>
      </c>
      <c r="D6" s="47"/>
      <c r="E6" s="46" t="s">
        <v>10</v>
      </c>
      <c r="F6" s="59"/>
      <c r="G6" s="24">
        <f>IF(D6="","",F6/D6)</f>
      </c>
      <c r="H6" s="23">
        <f>IF(D6="","","$/"&amp;E6)</f>
      </c>
      <c r="I6" s="25">
        <f>IF(D6="","",IF(C6="mi",B6/IF(E6="gal",D6,D7),IF(E6="L",D6,D7)*100/B6))</f>
      </c>
      <c r="J6" s="23" t="str">
        <f t="shared" si="0"/>
        <v>mpg</v>
      </c>
      <c r="K6" s="26">
        <f>IF(F6="","",IF(L6="¢/mi",F6*100/B6,B6/F6))</f>
      </c>
      <c r="L6" s="23" t="str">
        <f t="shared" si="1"/>
        <v>¢/mi</v>
      </c>
      <c r="M6">
        <f>IF(C6="km",B6,"")</f>
      </c>
      <c r="N6">
        <f>IF(E6="L",D6,"")</f>
      </c>
      <c r="P6" t="e">
        <f t="shared" si="2"/>
        <v>#VALUE!</v>
      </c>
    </row>
    <row r="7" spans="1:16" ht="15.75" customHeight="1" thickBot="1">
      <c r="A7" s="58"/>
      <c r="B7" s="27">
        <f>IF(B6=0,"",B6*1.609344^IF(C6="mi",1,-1))</f>
      </c>
      <c r="C7" s="28" t="str">
        <f>IF(C6="mi","km","mi")</f>
        <v>km</v>
      </c>
      <c r="D7" s="29">
        <f>IF(D6=0,"",D6*3.785411784^IF(E6="gal",1,-1))</f>
      </c>
      <c r="E7" s="28" t="str">
        <f>IF(E6="L","gal","L")</f>
        <v>L</v>
      </c>
      <c r="F7" s="60"/>
      <c r="G7" s="30">
        <f>IF(D6="","",F6/D7)</f>
      </c>
      <c r="H7" s="28">
        <f>IF(D7="","","$/"&amp;E7)</f>
      </c>
      <c r="I7" s="31">
        <f>IF(D7="","",IF(C7="mi",B7/IF(E7="gal",D7,D6),IF(E7="L",D7,D6)*100/B7))</f>
      </c>
      <c r="J7" s="28" t="str">
        <f t="shared" si="0"/>
        <v>L/100km</v>
      </c>
      <c r="K7" s="32">
        <f>IF(F6="","",IF(L7="¢/mi",F6*100/B7,B7/F6))</f>
      </c>
      <c r="L7" s="28" t="str">
        <f t="shared" si="1"/>
        <v>km/$</v>
      </c>
      <c r="M7">
        <f>IF(C7="km",B7,"")</f>
      </c>
      <c r="N7">
        <f>IF(E7="L",D7,"")</f>
      </c>
      <c r="P7" t="e">
        <f t="shared" si="2"/>
        <v>#VALUE!</v>
      </c>
    </row>
    <row r="8" spans="1:16" ht="15" customHeight="1">
      <c r="A8" s="53"/>
      <c r="B8" s="42"/>
      <c r="C8" s="43" t="s">
        <v>9</v>
      </c>
      <c r="D8" s="44"/>
      <c r="E8" s="43" t="s">
        <v>10</v>
      </c>
      <c r="F8" s="55"/>
      <c r="G8" s="14">
        <f>IF(D8="","",F8/D8)</f>
      </c>
      <c r="H8" s="13">
        <f aca="true" t="shared" si="3" ref="H8:H59">IF(D8="","","$/"&amp;E8)</f>
      </c>
      <c r="I8" s="15">
        <f>IF(D8="","",IF(C8="mi",B8/IF(E8="gal",D8,D9),IF(E8="L",D8,D9)*100/B8))</f>
      </c>
      <c r="J8" s="13" t="str">
        <f aca="true" t="shared" si="4" ref="J8:J59">IF(C8="mi","mpg","L/100km")</f>
        <v>mpg</v>
      </c>
      <c r="K8" s="16">
        <f>IF(F8="","",IF(L8="¢/mi",F8*100/B8,B8/F8))</f>
      </c>
      <c r="L8" s="13" t="str">
        <f aca="true" t="shared" si="5" ref="L8:L59">IF(C8="mi","¢/mi","km/$")</f>
        <v>¢/mi</v>
      </c>
      <c r="M8">
        <f aca="true" t="shared" si="6" ref="M8:M69">IF(C8="km",B8,"")</f>
      </c>
      <c r="N8">
        <f aca="true" t="shared" si="7" ref="N8:N69">IF(E8="L",D8,"")</f>
      </c>
      <c r="P8" t="e">
        <f t="shared" si="2"/>
        <v>#VALUE!</v>
      </c>
    </row>
    <row r="9" spans="1:16" ht="15.75" customHeight="1" thickBot="1">
      <c r="A9" s="54"/>
      <c r="B9" s="17">
        <f>IF(B8=0,"",B8*1.609344^IF(C8="mi",1,-1))</f>
      </c>
      <c r="C9" s="18" t="str">
        <f>IF(C8="mi","km","mi")</f>
        <v>km</v>
      </c>
      <c r="D9" s="19">
        <f>IF(D8=0,"",D8*3.785411784^IF(E8="gal",1,-1))</f>
      </c>
      <c r="E9" s="18" t="str">
        <f>IF(E8="L","gal","L")</f>
        <v>L</v>
      </c>
      <c r="F9" s="56"/>
      <c r="G9" s="20">
        <f>IF(D8="","",F8/D9)</f>
      </c>
      <c r="H9" s="18">
        <f t="shared" si="3"/>
      </c>
      <c r="I9" s="21">
        <f>IF(D9="","",IF(C9="mi",B9/IF(E9="gal",D9,D8),IF(E9="L",D9,D8)*100/B9))</f>
      </c>
      <c r="J9" s="18" t="str">
        <f t="shared" si="4"/>
        <v>L/100km</v>
      </c>
      <c r="K9" s="22">
        <f>IF(F8="","",IF(L9="¢/mi",F8*100/B9,B9/F8))</f>
      </c>
      <c r="L9" s="18" t="str">
        <f t="shared" si="5"/>
        <v>km/$</v>
      </c>
      <c r="M9">
        <f t="shared" si="6"/>
      </c>
      <c r="N9">
        <f t="shared" si="7"/>
      </c>
      <c r="P9" t="e">
        <f t="shared" si="2"/>
        <v>#VALUE!</v>
      </c>
    </row>
    <row r="10" spans="1:16" ht="15" customHeight="1">
      <c r="A10" s="57"/>
      <c r="B10" s="45"/>
      <c r="C10" s="46" t="s">
        <v>9</v>
      </c>
      <c r="D10" s="47"/>
      <c r="E10" s="46" t="s">
        <v>10</v>
      </c>
      <c r="F10" s="59"/>
      <c r="G10" s="24">
        <f>IF(D10="","",F10/D10)</f>
      </c>
      <c r="H10" s="23">
        <f t="shared" si="3"/>
      </c>
      <c r="I10" s="25">
        <f>IF(D10="","",IF(C10="mi",B10/IF(E10="gal",D10,D11),IF(E10="L",D10,D11)*100/B10))</f>
      </c>
      <c r="J10" s="23" t="str">
        <f t="shared" si="4"/>
        <v>mpg</v>
      </c>
      <c r="K10" s="26">
        <f>IF(F10="","",IF(L10="¢/mi",F10*100/B10,B10/F10))</f>
      </c>
      <c r="L10" s="23" t="str">
        <f t="shared" si="5"/>
        <v>¢/mi</v>
      </c>
      <c r="M10">
        <f t="shared" si="6"/>
      </c>
      <c r="N10">
        <f t="shared" si="7"/>
      </c>
      <c r="P10" t="e">
        <f t="shared" si="2"/>
        <v>#VALUE!</v>
      </c>
    </row>
    <row r="11" spans="1:16" ht="15.75" customHeight="1" thickBot="1">
      <c r="A11" s="58"/>
      <c r="B11" s="27">
        <f>IF(B10=0,"",B10*1.609344^IF(C10="mi",1,-1))</f>
      </c>
      <c r="C11" s="28" t="str">
        <f>IF(C10="mi","km","mi")</f>
        <v>km</v>
      </c>
      <c r="D11" s="29">
        <f>IF(D10=0,"",D10*3.785411784^IF(E10="gal",1,-1))</f>
      </c>
      <c r="E11" s="28" t="str">
        <f>IF(E10="L","gal","L")</f>
        <v>L</v>
      </c>
      <c r="F11" s="60"/>
      <c r="G11" s="30">
        <f>IF(D10="","",F10/D11)</f>
      </c>
      <c r="H11" s="28">
        <f t="shared" si="3"/>
      </c>
      <c r="I11" s="31">
        <f>IF(D11="","",IF(C11="mi",B11/IF(E11="gal",D11,D10),IF(E11="L",D11,D10)*100/B11))</f>
      </c>
      <c r="J11" s="28" t="str">
        <f t="shared" si="4"/>
        <v>L/100km</v>
      </c>
      <c r="K11" s="32">
        <f>IF(F10="","",IF(L11="¢/mi",F10*100/B11,B11/F10))</f>
      </c>
      <c r="L11" s="28" t="str">
        <f t="shared" si="5"/>
        <v>km/$</v>
      </c>
      <c r="M11">
        <f t="shared" si="6"/>
      </c>
      <c r="N11">
        <f t="shared" si="7"/>
      </c>
      <c r="P11" t="e">
        <f t="shared" si="2"/>
        <v>#VALUE!</v>
      </c>
    </row>
    <row r="12" spans="1:16" ht="15" customHeight="1">
      <c r="A12" s="53"/>
      <c r="B12" s="42"/>
      <c r="C12" s="43" t="s">
        <v>9</v>
      </c>
      <c r="D12" s="44"/>
      <c r="E12" s="43" t="s">
        <v>10</v>
      </c>
      <c r="F12" s="55"/>
      <c r="G12" s="14">
        <f>IF(D12="","",F12/D12)</f>
      </c>
      <c r="H12" s="13">
        <f t="shared" si="3"/>
      </c>
      <c r="I12" s="15">
        <f>IF(D12="","",IF(C12="mi",B12/IF(E12="gal",D12,D13),IF(E12="L",D12,D13)*100/B12))</f>
      </c>
      <c r="J12" s="13" t="str">
        <f t="shared" si="4"/>
        <v>mpg</v>
      </c>
      <c r="K12" s="16">
        <f>IF(F12="","",IF(L12="¢/mi",F12*100/B12,B12/F12))</f>
      </c>
      <c r="L12" s="13" t="str">
        <f t="shared" si="5"/>
        <v>¢/mi</v>
      </c>
      <c r="M12">
        <f t="shared" si="6"/>
      </c>
      <c r="N12">
        <f t="shared" si="7"/>
      </c>
      <c r="P12" t="e">
        <f t="shared" si="2"/>
        <v>#VALUE!</v>
      </c>
    </row>
    <row r="13" spans="1:16" ht="15.75" customHeight="1" thickBot="1">
      <c r="A13" s="54"/>
      <c r="B13" s="17">
        <f>IF(B12=0,"",B12*1.609344^IF(C12="mi",1,-1))</f>
      </c>
      <c r="C13" s="18" t="str">
        <f>IF(C12="mi","km","mi")</f>
        <v>km</v>
      </c>
      <c r="D13" s="19">
        <f>IF(D12=0,"",D12*3.785411784^IF(E12="gal",1,-1))</f>
      </c>
      <c r="E13" s="18" t="str">
        <f>IF(E12="L","gal","L")</f>
        <v>L</v>
      </c>
      <c r="F13" s="56"/>
      <c r="G13" s="20">
        <f>IF(D12="","",F12/D13)</f>
      </c>
      <c r="H13" s="18">
        <f t="shared" si="3"/>
      </c>
      <c r="I13" s="21">
        <f>IF(D13="","",IF(C13="mi",B13/IF(E13="gal",D13,D12),IF(E13="L",D13,D12)*100/B13))</f>
      </c>
      <c r="J13" s="18" t="str">
        <f t="shared" si="4"/>
        <v>L/100km</v>
      </c>
      <c r="K13" s="22">
        <f>IF(F12="","",IF(L13="¢/mi",F12*100/B13,B13/F12))</f>
      </c>
      <c r="L13" s="18" t="str">
        <f t="shared" si="5"/>
        <v>km/$</v>
      </c>
      <c r="M13">
        <f t="shared" si="6"/>
      </c>
      <c r="N13">
        <f t="shared" si="7"/>
      </c>
      <c r="P13" t="e">
        <f t="shared" si="2"/>
        <v>#VALUE!</v>
      </c>
    </row>
    <row r="14" spans="1:16" ht="15" customHeight="1">
      <c r="A14" s="57"/>
      <c r="B14" s="45"/>
      <c r="C14" s="46" t="s">
        <v>9</v>
      </c>
      <c r="D14" s="47"/>
      <c r="E14" s="46" t="s">
        <v>10</v>
      </c>
      <c r="F14" s="59"/>
      <c r="G14" s="24">
        <f>IF(D14="","",F14/D14)</f>
      </c>
      <c r="H14" s="23">
        <f t="shared" si="3"/>
      </c>
      <c r="I14" s="25">
        <f>IF(D14="","",IF(C14="mi",B14/IF(E14="gal",D14,D15),IF(E14="L",D14,D15)*100/B14))</f>
      </c>
      <c r="J14" s="23" t="str">
        <f t="shared" si="4"/>
        <v>mpg</v>
      </c>
      <c r="K14" s="26">
        <f>IF(F14="","",IF(L14="¢/mi",F14*100/B14,B14/F14))</f>
      </c>
      <c r="L14" s="23" t="str">
        <f t="shared" si="5"/>
        <v>¢/mi</v>
      </c>
      <c r="M14">
        <f t="shared" si="6"/>
      </c>
      <c r="N14">
        <f t="shared" si="7"/>
      </c>
      <c r="P14" t="e">
        <f t="shared" si="2"/>
        <v>#VALUE!</v>
      </c>
    </row>
    <row r="15" spans="1:16" ht="15.75" customHeight="1" thickBot="1">
      <c r="A15" s="58"/>
      <c r="B15" s="27">
        <f>IF(B14=0,"",B14*1.609344^IF(C14="mi",1,-1))</f>
      </c>
      <c r="C15" s="28" t="str">
        <f>IF(C14="mi","km","mi")</f>
        <v>km</v>
      </c>
      <c r="D15" s="29">
        <f>IF(D14=0,"",D14*3.785411784^IF(E14="gal",1,-1))</f>
      </c>
      <c r="E15" s="28" t="str">
        <f>IF(E14="L","gal","L")</f>
        <v>L</v>
      </c>
      <c r="F15" s="60"/>
      <c r="G15" s="30">
        <f>IF(D14="","",F14/D15)</f>
      </c>
      <c r="H15" s="28">
        <f t="shared" si="3"/>
      </c>
      <c r="I15" s="31">
        <f>IF(D15="","",IF(C15="mi",B15/IF(E15="gal",D15,D14),IF(E15="L",D15,D14)*100/B15))</f>
      </c>
      <c r="J15" s="28" t="str">
        <f t="shared" si="4"/>
        <v>L/100km</v>
      </c>
      <c r="K15" s="32">
        <f>IF(F14="","",IF(L15="¢/mi",F14*100/B15,B15/F14))</f>
      </c>
      <c r="L15" s="28" t="str">
        <f t="shared" si="5"/>
        <v>km/$</v>
      </c>
      <c r="M15">
        <f t="shared" si="6"/>
      </c>
      <c r="N15">
        <f t="shared" si="7"/>
      </c>
      <c r="P15" t="e">
        <f t="shared" si="2"/>
        <v>#VALUE!</v>
      </c>
    </row>
    <row r="16" spans="1:16" ht="15" customHeight="1">
      <c r="A16" s="53"/>
      <c r="B16" s="42"/>
      <c r="C16" s="43" t="s">
        <v>9</v>
      </c>
      <c r="D16" s="44"/>
      <c r="E16" s="43" t="s">
        <v>10</v>
      </c>
      <c r="F16" s="55"/>
      <c r="G16" s="14">
        <f>IF(D16="","",F16/D16)</f>
      </c>
      <c r="H16" s="13">
        <f t="shared" si="3"/>
      </c>
      <c r="I16" s="15">
        <f>IF(D16="","",IF(C16="mi",B16/IF(E16="gal",D16,D17),IF(E16="L",D16,D17)*100/B16))</f>
      </c>
      <c r="J16" s="13" t="str">
        <f t="shared" si="4"/>
        <v>mpg</v>
      </c>
      <c r="K16" s="16">
        <f>IF(F16="","",IF(L16="¢/mi",F16*100/B16,B16/F16))</f>
      </c>
      <c r="L16" s="13" t="str">
        <f t="shared" si="5"/>
        <v>¢/mi</v>
      </c>
      <c r="M16">
        <f t="shared" si="6"/>
      </c>
      <c r="N16">
        <f t="shared" si="7"/>
      </c>
      <c r="P16" t="e">
        <f t="shared" si="2"/>
        <v>#VALUE!</v>
      </c>
    </row>
    <row r="17" spans="1:16" ht="15.75" customHeight="1" thickBot="1">
      <c r="A17" s="54"/>
      <c r="B17" s="17">
        <f>IF(B16=0,"",B16*1.609344^IF(C16="mi",1,-1))</f>
      </c>
      <c r="C17" s="18" t="str">
        <f>IF(C16="mi","km","mi")</f>
        <v>km</v>
      </c>
      <c r="D17" s="19">
        <f>IF(D16=0,"",D16*3.785411784^IF(E16="gal",1,-1))</f>
      </c>
      <c r="E17" s="18" t="str">
        <f>IF(E16="L","gal","L")</f>
        <v>L</v>
      </c>
      <c r="F17" s="56"/>
      <c r="G17" s="20">
        <f>IF(D16="","",F16/D17)</f>
      </c>
      <c r="H17" s="18">
        <f t="shared" si="3"/>
      </c>
      <c r="I17" s="21">
        <f>IF(D17="","",IF(C17="mi",B17/IF(E17="gal",D17,D16),IF(E17="L",D17,D16)*100/B17))</f>
      </c>
      <c r="J17" s="18" t="str">
        <f t="shared" si="4"/>
        <v>L/100km</v>
      </c>
      <c r="K17" s="22">
        <f>IF(F16="","",IF(L17="¢/mi",F16*100/B17,B17/F16))</f>
      </c>
      <c r="L17" s="18" t="str">
        <f t="shared" si="5"/>
        <v>km/$</v>
      </c>
      <c r="M17">
        <f t="shared" si="6"/>
      </c>
      <c r="N17">
        <f t="shared" si="7"/>
      </c>
      <c r="P17" t="e">
        <f t="shared" si="2"/>
        <v>#VALUE!</v>
      </c>
    </row>
    <row r="18" spans="1:16" ht="15" customHeight="1">
      <c r="A18" s="57"/>
      <c r="B18" s="45"/>
      <c r="C18" s="46" t="s">
        <v>9</v>
      </c>
      <c r="D18" s="47"/>
      <c r="E18" s="46" t="s">
        <v>10</v>
      </c>
      <c r="F18" s="59"/>
      <c r="G18" s="24">
        <f>IF(D18="","",F18/D18)</f>
      </c>
      <c r="H18" s="23">
        <f t="shared" si="3"/>
      </c>
      <c r="I18" s="25">
        <f>IF(D18="","",IF(C18="mi",B18/IF(E18="gal",D18,D19),IF(E18="L",D18,D19)*100/B18))</f>
      </c>
      <c r="J18" s="23" t="str">
        <f t="shared" si="4"/>
        <v>mpg</v>
      </c>
      <c r="K18" s="26">
        <f>IF(F18="","",IF(L18="¢/mi",F18*100/B18,B18/F18))</f>
      </c>
      <c r="L18" s="23" t="str">
        <f t="shared" si="5"/>
        <v>¢/mi</v>
      </c>
      <c r="M18">
        <f t="shared" si="6"/>
      </c>
      <c r="N18">
        <f t="shared" si="7"/>
      </c>
      <c r="P18" t="e">
        <f t="shared" si="2"/>
        <v>#VALUE!</v>
      </c>
    </row>
    <row r="19" spans="1:16" ht="15.75" customHeight="1" thickBot="1">
      <c r="A19" s="58"/>
      <c r="B19" s="27">
        <f>IF(B18=0,"",B18*1.609344^IF(C18="mi",1,-1))</f>
      </c>
      <c r="C19" s="28" t="str">
        <f>IF(C18="mi","km","mi")</f>
        <v>km</v>
      </c>
      <c r="D19" s="29">
        <f>IF(D18=0,"",D18*3.785411784^IF(E18="gal",1,-1))</f>
      </c>
      <c r="E19" s="28" t="str">
        <f>IF(E18="L","gal","L")</f>
        <v>L</v>
      </c>
      <c r="F19" s="60"/>
      <c r="G19" s="30">
        <f>IF(D18="","",F18/D19)</f>
      </c>
      <c r="H19" s="28">
        <f t="shared" si="3"/>
      </c>
      <c r="I19" s="31">
        <f>IF(D19="","",IF(C19="mi",B19/IF(E19="gal",D19,D18),IF(E19="L",D19,D18)*100/B19))</f>
      </c>
      <c r="J19" s="28" t="str">
        <f t="shared" si="4"/>
        <v>L/100km</v>
      </c>
      <c r="K19" s="32">
        <f>IF(F18="","",IF(L19="¢/mi",F18*100/B19,B19/F18))</f>
      </c>
      <c r="L19" s="28" t="str">
        <f t="shared" si="5"/>
        <v>km/$</v>
      </c>
      <c r="M19">
        <f t="shared" si="6"/>
      </c>
      <c r="N19">
        <f t="shared" si="7"/>
      </c>
      <c r="P19" t="e">
        <f t="shared" si="2"/>
        <v>#VALUE!</v>
      </c>
    </row>
    <row r="20" spans="1:16" ht="15" customHeight="1">
      <c r="A20" s="53"/>
      <c r="B20" s="42"/>
      <c r="C20" s="43" t="s">
        <v>9</v>
      </c>
      <c r="D20" s="44"/>
      <c r="E20" s="43" t="s">
        <v>10</v>
      </c>
      <c r="F20" s="55"/>
      <c r="G20" s="14">
        <f>IF(D20="","",F20/D20)</f>
      </c>
      <c r="H20" s="13">
        <f t="shared" si="3"/>
      </c>
      <c r="I20" s="15">
        <f>IF(D20="","",IF(C20="mi",B20/IF(E20="gal",D20,D21),IF(E20="L",D20,D21)*100/B20))</f>
      </c>
      <c r="J20" s="13" t="str">
        <f t="shared" si="4"/>
        <v>mpg</v>
      </c>
      <c r="K20" s="16">
        <f>IF(F20="","",IF(L20="¢/mi",F20*100/B20,B20/F20))</f>
      </c>
      <c r="L20" s="13" t="str">
        <f t="shared" si="5"/>
        <v>¢/mi</v>
      </c>
      <c r="M20">
        <f t="shared" si="6"/>
      </c>
      <c r="N20">
        <f t="shared" si="7"/>
      </c>
      <c r="P20" t="e">
        <f t="shared" si="2"/>
        <v>#VALUE!</v>
      </c>
    </row>
    <row r="21" spans="1:16" ht="15.75" customHeight="1" thickBot="1">
      <c r="A21" s="54"/>
      <c r="B21" s="17">
        <f>IF(B20=0,"",B20*1.609344^IF(C20="mi",1,-1))</f>
      </c>
      <c r="C21" s="18" t="str">
        <f>IF(C20="mi","km","mi")</f>
        <v>km</v>
      </c>
      <c r="D21" s="19">
        <f>IF(D20=0,"",D20*3.785411784^IF(E20="gal",1,-1))</f>
      </c>
      <c r="E21" s="18" t="str">
        <f>IF(E20="L","gal","L")</f>
        <v>L</v>
      </c>
      <c r="F21" s="56"/>
      <c r="G21" s="20">
        <f>IF(D20="","",F20/D21)</f>
      </c>
      <c r="H21" s="18">
        <f t="shared" si="3"/>
      </c>
      <c r="I21" s="21">
        <f>IF(D21="","",IF(C21="mi",B21/IF(E21="gal",D21,D20),IF(E21="L",D21,D20)*100/B21))</f>
      </c>
      <c r="J21" s="18" t="str">
        <f t="shared" si="4"/>
        <v>L/100km</v>
      </c>
      <c r="K21" s="22">
        <f>IF(F20="","",IF(L21="¢/mi",F20*100/B21,B21/F20))</f>
      </c>
      <c r="L21" s="18" t="str">
        <f t="shared" si="5"/>
        <v>km/$</v>
      </c>
      <c r="M21">
        <f t="shared" si="6"/>
      </c>
      <c r="N21">
        <f t="shared" si="7"/>
      </c>
      <c r="P21" t="e">
        <f t="shared" si="2"/>
        <v>#VALUE!</v>
      </c>
    </row>
    <row r="22" spans="1:16" ht="15" customHeight="1">
      <c r="A22" s="57"/>
      <c r="B22" s="45"/>
      <c r="C22" s="46" t="s">
        <v>9</v>
      </c>
      <c r="D22" s="47"/>
      <c r="E22" s="46" t="s">
        <v>10</v>
      </c>
      <c r="F22" s="59"/>
      <c r="G22" s="24">
        <f>IF(D22="","",F22/D22)</f>
      </c>
      <c r="H22" s="23">
        <f t="shared" si="3"/>
      </c>
      <c r="I22" s="25">
        <f>IF(D22="","",IF(C22="mi",B22/IF(E22="gal",D22,D23),IF(E22="L",D22,D23)*100/B22))</f>
      </c>
      <c r="J22" s="23" t="str">
        <f t="shared" si="4"/>
        <v>mpg</v>
      </c>
      <c r="K22" s="26">
        <f>IF(F22="","",IF(L22="¢/mi",F22*100/B22,B22/F22))</f>
      </c>
      <c r="L22" s="23" t="str">
        <f t="shared" si="5"/>
        <v>¢/mi</v>
      </c>
      <c r="M22">
        <f t="shared" si="6"/>
      </c>
      <c r="N22">
        <f t="shared" si="7"/>
      </c>
      <c r="P22" t="e">
        <f t="shared" si="2"/>
        <v>#VALUE!</v>
      </c>
    </row>
    <row r="23" spans="1:16" ht="15.75" customHeight="1" thickBot="1">
      <c r="A23" s="58"/>
      <c r="B23" s="27">
        <f>IF(B22=0,"",B22*1.609344^IF(C22="mi",1,-1))</f>
      </c>
      <c r="C23" s="28" t="str">
        <f>IF(C22="mi","km","mi")</f>
        <v>km</v>
      </c>
      <c r="D23" s="29">
        <f>IF(D22=0,"",D22*3.785411784^IF(E22="gal",1,-1))</f>
      </c>
      <c r="E23" s="28" t="str">
        <f>IF(E22="L","gal","L")</f>
        <v>L</v>
      </c>
      <c r="F23" s="60"/>
      <c r="G23" s="30">
        <f>IF(D22="","",F22/D23)</f>
      </c>
      <c r="H23" s="28">
        <f t="shared" si="3"/>
      </c>
      <c r="I23" s="31">
        <f>IF(D23="","",IF(C23="mi",B23/IF(E23="gal",D23,D22),IF(E23="L",D23,D22)*100/B23))</f>
      </c>
      <c r="J23" s="28" t="str">
        <f t="shared" si="4"/>
        <v>L/100km</v>
      </c>
      <c r="K23" s="32">
        <f>IF(F22="","",IF(L23="¢/mi",F22*100/B23,B23/F22))</f>
      </c>
      <c r="L23" s="28" t="str">
        <f t="shared" si="5"/>
        <v>km/$</v>
      </c>
      <c r="M23">
        <f t="shared" si="6"/>
      </c>
      <c r="N23">
        <f t="shared" si="7"/>
      </c>
      <c r="P23" t="e">
        <f t="shared" si="2"/>
        <v>#VALUE!</v>
      </c>
    </row>
    <row r="24" spans="1:16" ht="15" customHeight="1">
      <c r="A24" s="53"/>
      <c r="B24" s="42"/>
      <c r="C24" s="43" t="s">
        <v>9</v>
      </c>
      <c r="D24" s="44"/>
      <c r="E24" s="43" t="s">
        <v>10</v>
      </c>
      <c r="F24" s="55"/>
      <c r="G24" s="14">
        <f>IF(D24="","",F24/D24)</f>
      </c>
      <c r="H24" s="13">
        <f t="shared" si="3"/>
      </c>
      <c r="I24" s="15">
        <f>IF(D24="","",IF(C24="mi",B24/IF(E24="gal",D24,D25),IF(E24="L",D24,D25)*100/B24))</f>
      </c>
      <c r="J24" s="13" t="str">
        <f t="shared" si="4"/>
        <v>mpg</v>
      </c>
      <c r="K24" s="16">
        <f>IF(F24="","",IF(L24="¢/mi",F24*100/B24,B24/F24))</f>
      </c>
      <c r="L24" s="13" t="str">
        <f t="shared" si="5"/>
        <v>¢/mi</v>
      </c>
      <c r="M24">
        <f t="shared" si="6"/>
      </c>
      <c r="N24">
        <f t="shared" si="7"/>
      </c>
      <c r="P24" t="e">
        <f t="shared" si="2"/>
        <v>#VALUE!</v>
      </c>
    </row>
    <row r="25" spans="1:16" ht="15.75" customHeight="1" thickBot="1">
      <c r="A25" s="54"/>
      <c r="B25" s="17">
        <f>IF(B24=0,"",B24*1.609344^IF(C24="mi",1,-1))</f>
      </c>
      <c r="C25" s="18" t="str">
        <f>IF(C24="mi","km","mi")</f>
        <v>km</v>
      </c>
      <c r="D25" s="19">
        <f>IF(D24=0,"",D24*3.785411784^IF(E24="gal",1,-1))</f>
      </c>
      <c r="E25" s="18" t="str">
        <f>IF(E24="L","gal","L")</f>
        <v>L</v>
      </c>
      <c r="F25" s="56"/>
      <c r="G25" s="20">
        <f>IF(D24="","",F24/D25)</f>
      </c>
      <c r="H25" s="18">
        <f t="shared" si="3"/>
      </c>
      <c r="I25" s="21">
        <f>IF(D25="","",IF(C25="mi",B25/IF(E25="gal",D25,D24),IF(E25="L",D25,D24)*100/B25))</f>
      </c>
      <c r="J25" s="18" t="str">
        <f t="shared" si="4"/>
        <v>L/100km</v>
      </c>
      <c r="K25" s="22">
        <f>IF(F24="","",IF(L25="¢/mi",F24*100/B25,B25/F24))</f>
      </c>
      <c r="L25" s="18" t="str">
        <f t="shared" si="5"/>
        <v>km/$</v>
      </c>
      <c r="M25">
        <f t="shared" si="6"/>
      </c>
      <c r="N25">
        <f t="shared" si="7"/>
      </c>
      <c r="P25" t="e">
        <f t="shared" si="2"/>
        <v>#VALUE!</v>
      </c>
    </row>
    <row r="26" spans="1:16" ht="15" customHeight="1">
      <c r="A26" s="57"/>
      <c r="B26" s="45"/>
      <c r="C26" s="46" t="s">
        <v>9</v>
      </c>
      <c r="D26" s="47"/>
      <c r="E26" s="46" t="s">
        <v>10</v>
      </c>
      <c r="F26" s="59"/>
      <c r="G26" s="24">
        <f>IF(D26="","",F26/D26)</f>
      </c>
      <c r="H26" s="23">
        <f t="shared" si="3"/>
      </c>
      <c r="I26" s="25">
        <f>IF(D26="","",IF(C26="mi",B26/IF(E26="gal",D26,D27),IF(E26="L",D26,D27)*100/B26))</f>
      </c>
      <c r="J26" s="23" t="str">
        <f t="shared" si="4"/>
        <v>mpg</v>
      </c>
      <c r="K26" s="26">
        <f>IF(F26="","",IF(L26="¢/mi",F26*100/B26,B26/F26))</f>
      </c>
      <c r="L26" s="23" t="str">
        <f t="shared" si="5"/>
        <v>¢/mi</v>
      </c>
      <c r="M26">
        <f t="shared" si="6"/>
      </c>
      <c r="N26">
        <f t="shared" si="7"/>
      </c>
      <c r="P26" t="e">
        <f t="shared" si="2"/>
        <v>#VALUE!</v>
      </c>
    </row>
    <row r="27" spans="1:16" ht="15.75" customHeight="1" thickBot="1">
      <c r="A27" s="58"/>
      <c r="B27" s="27">
        <f>IF(B26=0,"",B26*1.609344^IF(C26="mi",1,-1))</f>
      </c>
      <c r="C27" s="28" t="str">
        <f>IF(C26="mi","km","mi")</f>
        <v>km</v>
      </c>
      <c r="D27" s="29">
        <f>IF(D26=0,"",D26*3.785411784^IF(E26="gal",1,-1))</f>
      </c>
      <c r="E27" s="28" t="str">
        <f>IF(E26="L","gal","L")</f>
        <v>L</v>
      </c>
      <c r="F27" s="60"/>
      <c r="G27" s="30">
        <f>IF(D26="","",F26/D27)</f>
      </c>
      <c r="H27" s="28">
        <f t="shared" si="3"/>
      </c>
      <c r="I27" s="31">
        <f>IF(D27="","",IF(C27="mi",B27/IF(E27="gal",D27,D26),IF(E27="L",D27,D26)*100/B27))</f>
      </c>
      <c r="J27" s="28" t="str">
        <f t="shared" si="4"/>
        <v>L/100km</v>
      </c>
      <c r="K27" s="32">
        <f>IF(F26="","",IF(L27="¢/mi",F26*100/B27,B27/F26))</f>
      </c>
      <c r="L27" s="28" t="str">
        <f t="shared" si="5"/>
        <v>km/$</v>
      </c>
      <c r="M27">
        <f t="shared" si="6"/>
      </c>
      <c r="N27">
        <f t="shared" si="7"/>
      </c>
      <c r="P27" t="e">
        <f t="shared" si="2"/>
        <v>#VALUE!</v>
      </c>
    </row>
    <row r="28" spans="1:16" ht="15" customHeight="1">
      <c r="A28" s="53"/>
      <c r="B28" s="42"/>
      <c r="C28" s="43" t="s">
        <v>9</v>
      </c>
      <c r="D28" s="44"/>
      <c r="E28" s="43" t="s">
        <v>10</v>
      </c>
      <c r="F28" s="55"/>
      <c r="G28" s="14">
        <f>IF(D28="","",F28/D28)</f>
      </c>
      <c r="H28" s="13">
        <f t="shared" si="3"/>
      </c>
      <c r="I28" s="15">
        <f>IF(D28="","",IF(C28="mi",B28/IF(E28="gal",D28,D29),IF(E28="L",D28,D29)*100/B28))</f>
      </c>
      <c r="J28" s="13" t="str">
        <f t="shared" si="4"/>
        <v>mpg</v>
      </c>
      <c r="K28" s="16">
        <f>IF(F28="","",IF(L28="¢/mi",F28*100/B28,B28/F28))</f>
      </c>
      <c r="L28" s="13" t="str">
        <f t="shared" si="5"/>
        <v>¢/mi</v>
      </c>
      <c r="M28">
        <f t="shared" si="6"/>
      </c>
      <c r="N28">
        <f t="shared" si="7"/>
      </c>
      <c r="P28" t="e">
        <f t="shared" si="2"/>
        <v>#VALUE!</v>
      </c>
    </row>
    <row r="29" spans="1:16" ht="15.75" customHeight="1" thickBot="1">
      <c r="A29" s="54"/>
      <c r="B29" s="17">
        <f>IF(B28=0,"",B28*1.609344^IF(C28="mi",1,-1))</f>
      </c>
      <c r="C29" s="18" t="str">
        <f>IF(C28="mi","km","mi")</f>
        <v>km</v>
      </c>
      <c r="D29" s="19">
        <f>IF(D28=0,"",D28*3.785411784^IF(E28="gal",1,-1))</f>
      </c>
      <c r="E29" s="18" t="str">
        <f>IF(E28="L","gal","L")</f>
        <v>L</v>
      </c>
      <c r="F29" s="56"/>
      <c r="G29" s="20">
        <f>IF(D28="","",F28/D29)</f>
      </c>
      <c r="H29" s="18">
        <f t="shared" si="3"/>
      </c>
      <c r="I29" s="21">
        <f>IF(D29="","",IF(C29="mi",B29/IF(E29="gal",D29,D28),IF(E29="L",D29,D28)*100/B29))</f>
      </c>
      <c r="J29" s="18" t="str">
        <f t="shared" si="4"/>
        <v>L/100km</v>
      </c>
      <c r="K29" s="22">
        <f>IF(F28="","",IF(L29="¢/mi",F28*100/B29,B29/F28))</f>
      </c>
      <c r="L29" s="18" t="str">
        <f t="shared" si="5"/>
        <v>km/$</v>
      </c>
      <c r="M29">
        <f t="shared" si="6"/>
      </c>
      <c r="N29">
        <f t="shared" si="7"/>
      </c>
      <c r="P29" t="e">
        <f t="shared" si="2"/>
        <v>#VALUE!</v>
      </c>
    </row>
    <row r="30" spans="1:16" ht="15" customHeight="1">
      <c r="A30" s="57"/>
      <c r="B30" s="45"/>
      <c r="C30" s="46" t="s">
        <v>9</v>
      </c>
      <c r="D30" s="47"/>
      <c r="E30" s="46" t="s">
        <v>10</v>
      </c>
      <c r="F30" s="59"/>
      <c r="G30" s="24">
        <f>IF(D30="","",F30/D30)</f>
      </c>
      <c r="H30" s="23">
        <f t="shared" si="3"/>
      </c>
      <c r="I30" s="25">
        <f>IF(D30="","",IF(C30="mi",B30/IF(E30="gal",D30,D31),IF(E30="L",D30,D31)*100/B30))</f>
      </c>
      <c r="J30" s="23" t="str">
        <f t="shared" si="4"/>
        <v>mpg</v>
      </c>
      <c r="K30" s="26">
        <f>IF(F30="","",IF(L30="¢/mi",F30*100/B30,B30/F30))</f>
      </c>
      <c r="L30" s="23" t="str">
        <f t="shared" si="5"/>
        <v>¢/mi</v>
      </c>
      <c r="M30">
        <f t="shared" si="6"/>
      </c>
      <c r="N30">
        <f t="shared" si="7"/>
      </c>
      <c r="P30" t="e">
        <f t="shared" si="2"/>
        <v>#VALUE!</v>
      </c>
    </row>
    <row r="31" spans="1:16" ht="15.75" customHeight="1" thickBot="1">
      <c r="A31" s="58"/>
      <c r="B31" s="27">
        <f>IF(B30=0,"",B30*1.609344^IF(C30="mi",1,-1))</f>
      </c>
      <c r="C31" s="28" t="str">
        <f>IF(C30="mi","km","mi")</f>
        <v>km</v>
      </c>
      <c r="D31" s="29">
        <f>IF(D30=0,"",D30*3.785411784^IF(E30="gal",1,-1))</f>
      </c>
      <c r="E31" s="28" t="str">
        <f>IF(E30="L","gal","L")</f>
        <v>L</v>
      </c>
      <c r="F31" s="60"/>
      <c r="G31" s="30">
        <f>IF(D30="","",F30/D31)</f>
      </c>
      <c r="H31" s="28">
        <f t="shared" si="3"/>
      </c>
      <c r="I31" s="31">
        <f>IF(D31="","",IF(C31="mi",B31/IF(E31="gal",D31,D30),IF(E31="L",D31,D30)*100/B31))</f>
      </c>
      <c r="J31" s="28" t="str">
        <f t="shared" si="4"/>
        <v>L/100km</v>
      </c>
      <c r="K31" s="32">
        <f>IF(F30="","",IF(L31="¢/mi",F30*100/B31,B31/F30))</f>
      </c>
      <c r="L31" s="28" t="str">
        <f t="shared" si="5"/>
        <v>km/$</v>
      </c>
      <c r="M31">
        <f t="shared" si="6"/>
      </c>
      <c r="N31">
        <f t="shared" si="7"/>
      </c>
      <c r="P31" t="e">
        <f t="shared" si="2"/>
        <v>#VALUE!</v>
      </c>
    </row>
    <row r="32" spans="1:16" ht="15" customHeight="1">
      <c r="A32" s="53"/>
      <c r="B32" s="42"/>
      <c r="C32" s="43" t="s">
        <v>9</v>
      </c>
      <c r="D32" s="44"/>
      <c r="E32" s="43" t="s">
        <v>10</v>
      </c>
      <c r="F32" s="55"/>
      <c r="G32" s="14">
        <f>IF(D32="","",F32/D32)</f>
      </c>
      <c r="H32" s="13">
        <f t="shared" si="3"/>
      </c>
      <c r="I32" s="15">
        <f>IF(D32="","",IF(C32="mi",B32/IF(E32="gal",D32,D33),IF(E32="L",D32,D33)*100/B32))</f>
      </c>
      <c r="J32" s="13" t="str">
        <f t="shared" si="4"/>
        <v>mpg</v>
      </c>
      <c r="K32" s="16">
        <f>IF(F32="","",IF(L32="¢/mi",F32*100/B32,B32/F32))</f>
      </c>
      <c r="L32" s="13" t="str">
        <f t="shared" si="5"/>
        <v>¢/mi</v>
      </c>
      <c r="M32">
        <f t="shared" si="6"/>
      </c>
      <c r="N32">
        <f t="shared" si="7"/>
      </c>
      <c r="P32" t="e">
        <f t="shared" si="2"/>
        <v>#VALUE!</v>
      </c>
    </row>
    <row r="33" spans="1:16" ht="15.75" customHeight="1" thickBot="1">
      <c r="A33" s="54"/>
      <c r="B33" s="17">
        <f>IF(B32=0,"",B32*1.609344^IF(C32="mi",1,-1))</f>
      </c>
      <c r="C33" s="18" t="str">
        <f>IF(C32="mi","km","mi")</f>
        <v>km</v>
      </c>
      <c r="D33" s="19">
        <f>IF(D32=0,"",D32*3.785411784^IF(E32="gal",1,-1))</f>
      </c>
      <c r="E33" s="18" t="str">
        <f>IF(E32="L","gal","L")</f>
        <v>L</v>
      </c>
      <c r="F33" s="56"/>
      <c r="G33" s="20">
        <f>IF(D32="","",F32/D33)</f>
      </c>
      <c r="H33" s="18">
        <f t="shared" si="3"/>
      </c>
      <c r="I33" s="21">
        <f>IF(D33="","",IF(C33="mi",B33/IF(E33="gal",D33,D32),IF(E33="L",D33,D32)*100/B33))</f>
      </c>
      <c r="J33" s="18" t="str">
        <f t="shared" si="4"/>
        <v>L/100km</v>
      </c>
      <c r="K33" s="22">
        <f>IF(F32="","",IF(L33="¢/mi",F32*100/B33,B33/F32))</f>
      </c>
      <c r="L33" s="18" t="str">
        <f t="shared" si="5"/>
        <v>km/$</v>
      </c>
      <c r="M33">
        <f t="shared" si="6"/>
      </c>
      <c r="N33">
        <f t="shared" si="7"/>
      </c>
      <c r="P33" t="e">
        <f t="shared" si="2"/>
        <v>#VALUE!</v>
      </c>
    </row>
    <row r="34" spans="1:16" ht="15" customHeight="1">
      <c r="A34" s="57"/>
      <c r="B34" s="45"/>
      <c r="C34" s="46" t="s">
        <v>9</v>
      </c>
      <c r="D34" s="47"/>
      <c r="E34" s="46" t="s">
        <v>10</v>
      </c>
      <c r="F34" s="59"/>
      <c r="G34" s="24">
        <f>IF(D34="","",F34/D34)</f>
      </c>
      <c r="H34" s="23">
        <f t="shared" si="3"/>
      </c>
      <c r="I34" s="25">
        <f>IF(D34="","",IF(C34="mi",B34/IF(E34="gal",D34,D35),IF(E34="L",D34,D35)*100/B34))</f>
      </c>
      <c r="J34" s="23" t="str">
        <f t="shared" si="4"/>
        <v>mpg</v>
      </c>
      <c r="K34" s="26">
        <f>IF(F34="","",IF(L34="¢/mi",F34*100/B34,B34/F34))</f>
      </c>
      <c r="L34" s="23" t="str">
        <f t="shared" si="5"/>
        <v>¢/mi</v>
      </c>
      <c r="M34">
        <f t="shared" si="6"/>
      </c>
      <c r="N34">
        <f t="shared" si="7"/>
      </c>
      <c r="P34" t="e">
        <f t="shared" si="2"/>
        <v>#VALUE!</v>
      </c>
    </row>
    <row r="35" spans="1:16" ht="15.75" customHeight="1" thickBot="1">
      <c r="A35" s="58"/>
      <c r="B35" s="27">
        <f>IF(B34=0,"",B34*1.609344^IF(C34="mi",1,-1))</f>
      </c>
      <c r="C35" s="28" t="str">
        <f>IF(C34="mi","km","mi")</f>
        <v>km</v>
      </c>
      <c r="D35" s="29">
        <f>IF(D34=0,"",D34*3.785411784^IF(E34="gal",1,-1))</f>
      </c>
      <c r="E35" s="28" t="str">
        <f>IF(E34="L","gal","L")</f>
        <v>L</v>
      </c>
      <c r="F35" s="60"/>
      <c r="G35" s="30">
        <f>IF(D34="","",F34/D35)</f>
      </c>
      <c r="H35" s="28">
        <f t="shared" si="3"/>
      </c>
      <c r="I35" s="31">
        <f>IF(D35="","",IF(C35="mi",B35/IF(E35="gal",D35,D34),IF(E35="L",D35,D34)*100/B35))</f>
      </c>
      <c r="J35" s="28" t="str">
        <f t="shared" si="4"/>
        <v>L/100km</v>
      </c>
      <c r="K35" s="32">
        <f>IF(F34="","",IF(L35="¢/mi",F34*100/B35,B35/F34))</f>
      </c>
      <c r="L35" s="28" t="str">
        <f t="shared" si="5"/>
        <v>km/$</v>
      </c>
      <c r="M35">
        <f t="shared" si="6"/>
      </c>
      <c r="N35">
        <f t="shared" si="7"/>
      </c>
      <c r="P35" t="e">
        <f t="shared" si="2"/>
        <v>#VALUE!</v>
      </c>
    </row>
    <row r="36" spans="1:16" ht="15" customHeight="1">
      <c r="A36" s="53"/>
      <c r="B36" s="42"/>
      <c r="C36" s="43" t="s">
        <v>9</v>
      </c>
      <c r="D36" s="44"/>
      <c r="E36" s="43" t="s">
        <v>10</v>
      </c>
      <c r="F36" s="55"/>
      <c r="G36" s="14">
        <f>IF(D36="","",F36/D36)</f>
      </c>
      <c r="H36" s="13">
        <f t="shared" si="3"/>
      </c>
      <c r="I36" s="15">
        <f>IF(D36="","",IF(C36="mi",B36/IF(E36="gal",D36,D37),IF(E36="L",D36,D37)*100/B36))</f>
      </c>
      <c r="J36" s="13" t="str">
        <f t="shared" si="4"/>
        <v>mpg</v>
      </c>
      <c r="K36" s="16">
        <f>IF(F36="","",IF(L36="¢/mi",F36*100/B36,B36/F36))</f>
      </c>
      <c r="L36" s="13" t="str">
        <f t="shared" si="5"/>
        <v>¢/mi</v>
      </c>
      <c r="M36">
        <f t="shared" si="6"/>
      </c>
      <c r="N36">
        <f t="shared" si="7"/>
      </c>
      <c r="P36" t="e">
        <f t="shared" si="2"/>
        <v>#VALUE!</v>
      </c>
    </row>
    <row r="37" spans="1:16" ht="15.75" customHeight="1" thickBot="1">
      <c r="A37" s="54"/>
      <c r="B37" s="17">
        <f>IF(B36=0,"",B36*1.609344^IF(C36="mi",1,-1))</f>
      </c>
      <c r="C37" s="18" t="str">
        <f>IF(C36="mi","km","mi")</f>
        <v>km</v>
      </c>
      <c r="D37" s="19">
        <f>IF(D36=0,"",D36*3.785411784^IF(E36="gal",1,-1))</f>
      </c>
      <c r="E37" s="18" t="str">
        <f>IF(E36="L","gal","L")</f>
        <v>L</v>
      </c>
      <c r="F37" s="56"/>
      <c r="G37" s="20">
        <f>IF(D36="","",F36/D37)</f>
      </c>
      <c r="H37" s="18">
        <f t="shared" si="3"/>
      </c>
      <c r="I37" s="21">
        <f>IF(D37="","",IF(C37="mi",B37/IF(E37="gal",D37,D36),IF(E37="L",D37,D36)*100/B37))</f>
      </c>
      <c r="J37" s="18" t="str">
        <f t="shared" si="4"/>
        <v>L/100km</v>
      </c>
      <c r="K37" s="22">
        <f>IF(F36="","",IF(L37="¢/mi",F36*100/B37,B37/F36))</f>
      </c>
      <c r="L37" s="18" t="str">
        <f t="shared" si="5"/>
        <v>km/$</v>
      </c>
      <c r="M37">
        <f t="shared" si="6"/>
      </c>
      <c r="N37">
        <f t="shared" si="7"/>
      </c>
      <c r="P37" t="e">
        <f t="shared" si="2"/>
        <v>#VALUE!</v>
      </c>
    </row>
    <row r="38" spans="1:16" ht="15" customHeight="1">
      <c r="A38" s="57"/>
      <c r="B38" s="45"/>
      <c r="C38" s="46" t="s">
        <v>9</v>
      </c>
      <c r="D38" s="47"/>
      <c r="E38" s="46" t="s">
        <v>10</v>
      </c>
      <c r="F38" s="59"/>
      <c r="G38" s="24">
        <f>IF(D38="","",F38/D38)</f>
      </c>
      <c r="H38" s="23">
        <f t="shared" si="3"/>
      </c>
      <c r="I38" s="25">
        <f>IF(D38="","",IF(C38="mi",B38/IF(E38="gal",D38,D39),IF(E38="L",D38,D39)*100/B38))</f>
      </c>
      <c r="J38" s="23" t="str">
        <f t="shared" si="4"/>
        <v>mpg</v>
      </c>
      <c r="K38" s="26">
        <f>IF(F38="","",IF(L38="¢/mi",F38*100/B38,B38/F38))</f>
      </c>
      <c r="L38" s="23" t="str">
        <f t="shared" si="5"/>
        <v>¢/mi</v>
      </c>
      <c r="M38">
        <f t="shared" si="6"/>
      </c>
      <c r="N38">
        <f t="shared" si="7"/>
      </c>
      <c r="P38" t="e">
        <f t="shared" si="2"/>
        <v>#VALUE!</v>
      </c>
    </row>
    <row r="39" spans="1:16" ht="15.75" customHeight="1" thickBot="1">
      <c r="A39" s="58"/>
      <c r="B39" s="27">
        <f>IF(B38=0,"",B38*1.609344^IF(C38="mi",1,-1))</f>
      </c>
      <c r="C39" s="28" t="str">
        <f>IF(C38="mi","km","mi")</f>
        <v>km</v>
      </c>
      <c r="D39" s="29">
        <f>IF(D38=0,"",D38*3.785411784^IF(E38="gal",1,-1))</f>
      </c>
      <c r="E39" s="28" t="str">
        <f>IF(E38="L","gal","L")</f>
        <v>L</v>
      </c>
      <c r="F39" s="60"/>
      <c r="G39" s="30">
        <f>IF(D38="","",F38/D39)</f>
      </c>
      <c r="H39" s="28">
        <f t="shared" si="3"/>
      </c>
      <c r="I39" s="31">
        <f>IF(D39="","",IF(C39="mi",B39/IF(E39="gal",D39,D38),IF(E39="L",D39,D38)*100/B39))</f>
      </c>
      <c r="J39" s="28" t="str">
        <f t="shared" si="4"/>
        <v>L/100km</v>
      </c>
      <c r="K39" s="32">
        <f>IF(F38="","",IF(L39="¢/mi",F38*100/B39,B39/F38))</f>
      </c>
      <c r="L39" s="28" t="str">
        <f t="shared" si="5"/>
        <v>km/$</v>
      </c>
      <c r="M39">
        <f t="shared" si="6"/>
      </c>
      <c r="N39">
        <f t="shared" si="7"/>
      </c>
      <c r="P39" t="e">
        <f t="shared" si="2"/>
        <v>#VALUE!</v>
      </c>
    </row>
    <row r="40" spans="1:16" ht="15" customHeight="1">
      <c r="A40" s="53"/>
      <c r="B40" s="42"/>
      <c r="C40" s="43" t="s">
        <v>9</v>
      </c>
      <c r="D40" s="44"/>
      <c r="E40" s="43" t="s">
        <v>10</v>
      </c>
      <c r="F40" s="55"/>
      <c r="G40" s="14">
        <f>IF(D40="","",F40/D40)</f>
      </c>
      <c r="H40" s="13">
        <f t="shared" si="3"/>
      </c>
      <c r="I40" s="15">
        <f>IF(D40="","",IF(C40="mi",B40/IF(E40="gal",D40,D41),IF(E40="L",D40,D41)*100/B40))</f>
      </c>
      <c r="J40" s="13" t="str">
        <f t="shared" si="4"/>
        <v>mpg</v>
      </c>
      <c r="K40" s="16">
        <f>IF(F40="","",IF(L40="¢/mi",F40*100/B40,B40/F40))</f>
      </c>
      <c r="L40" s="13" t="str">
        <f t="shared" si="5"/>
        <v>¢/mi</v>
      </c>
      <c r="M40">
        <f t="shared" si="6"/>
      </c>
      <c r="N40">
        <f t="shared" si="7"/>
      </c>
      <c r="P40" t="e">
        <f t="shared" si="2"/>
        <v>#VALUE!</v>
      </c>
    </row>
    <row r="41" spans="1:16" ht="15.75" customHeight="1" thickBot="1">
      <c r="A41" s="54"/>
      <c r="B41" s="17">
        <f>IF(B40=0,"",B40*1.609344^IF(C40="mi",1,-1))</f>
      </c>
      <c r="C41" s="18" t="str">
        <f>IF(C40="mi","km","mi")</f>
        <v>km</v>
      </c>
      <c r="D41" s="19">
        <f>IF(D40=0,"",D40*3.785411784^IF(E40="gal",1,-1))</f>
      </c>
      <c r="E41" s="18" t="str">
        <f>IF(E40="L","gal","L")</f>
        <v>L</v>
      </c>
      <c r="F41" s="56"/>
      <c r="G41" s="20">
        <f>IF(D40="","",F40/D41)</f>
      </c>
      <c r="H41" s="18">
        <f t="shared" si="3"/>
      </c>
      <c r="I41" s="21">
        <f>IF(D41="","",IF(C41="mi",B41/IF(E41="gal",D41,D40),IF(E41="L",D41,D40)*100/B41))</f>
      </c>
      <c r="J41" s="18" t="str">
        <f t="shared" si="4"/>
        <v>L/100km</v>
      </c>
      <c r="K41" s="22">
        <f>IF(F40="","",IF(L41="¢/mi",F40*100/B41,B41/F40))</f>
      </c>
      <c r="L41" s="18" t="str">
        <f t="shared" si="5"/>
        <v>km/$</v>
      </c>
      <c r="M41">
        <f t="shared" si="6"/>
      </c>
      <c r="N41">
        <f t="shared" si="7"/>
      </c>
      <c r="P41" t="e">
        <f t="shared" si="2"/>
        <v>#VALUE!</v>
      </c>
    </row>
    <row r="42" spans="1:16" ht="15" customHeight="1">
      <c r="A42" s="57"/>
      <c r="B42" s="45"/>
      <c r="C42" s="46" t="s">
        <v>9</v>
      </c>
      <c r="D42" s="47"/>
      <c r="E42" s="46" t="s">
        <v>10</v>
      </c>
      <c r="F42" s="59"/>
      <c r="G42" s="24">
        <f>IF(D42="","",F42/D42)</f>
      </c>
      <c r="H42" s="23">
        <f t="shared" si="3"/>
      </c>
      <c r="I42" s="25">
        <f>IF(D42="","",IF(C42="mi",B42/IF(E42="gal",D42,D43),IF(E42="L",D42,D43)*100/B42))</f>
      </c>
      <c r="J42" s="23" t="str">
        <f t="shared" si="4"/>
        <v>mpg</v>
      </c>
      <c r="K42" s="26">
        <f>IF(F42="","",IF(L42="¢/mi",F42*100/B42,B42/F42))</f>
      </c>
      <c r="L42" s="23" t="str">
        <f t="shared" si="5"/>
        <v>¢/mi</v>
      </c>
      <c r="M42">
        <f t="shared" si="6"/>
      </c>
      <c r="N42">
        <f t="shared" si="7"/>
      </c>
      <c r="P42" t="e">
        <f t="shared" si="2"/>
        <v>#VALUE!</v>
      </c>
    </row>
    <row r="43" spans="1:16" ht="15.75" customHeight="1" thickBot="1">
      <c r="A43" s="58"/>
      <c r="B43" s="27">
        <f>IF(B42=0,"",B42*1.609344^IF(C42="mi",1,-1))</f>
      </c>
      <c r="C43" s="28" t="str">
        <f>IF(C42="mi","km","mi")</f>
        <v>km</v>
      </c>
      <c r="D43" s="29">
        <f>IF(D42=0,"",D42*3.785411784^IF(E42="gal",1,-1))</f>
      </c>
      <c r="E43" s="28" t="str">
        <f>IF(E42="L","gal","L")</f>
        <v>L</v>
      </c>
      <c r="F43" s="60"/>
      <c r="G43" s="30">
        <f>IF(D42="","",F42/D43)</f>
      </c>
      <c r="H43" s="28">
        <f t="shared" si="3"/>
      </c>
      <c r="I43" s="31">
        <f>IF(D43="","",IF(C43="mi",B43/IF(E43="gal",D43,D42),IF(E43="L",D43,D42)*100/B43))</f>
      </c>
      <c r="J43" s="28" t="str">
        <f t="shared" si="4"/>
        <v>L/100km</v>
      </c>
      <c r="K43" s="32">
        <f>IF(F42="","",IF(L43="¢/mi",F42*100/B43,B43/F42))</f>
      </c>
      <c r="L43" s="28" t="str">
        <f t="shared" si="5"/>
        <v>km/$</v>
      </c>
      <c r="M43">
        <f t="shared" si="6"/>
      </c>
      <c r="N43">
        <f t="shared" si="7"/>
      </c>
      <c r="P43" t="e">
        <f t="shared" si="2"/>
        <v>#VALUE!</v>
      </c>
    </row>
    <row r="44" spans="1:16" ht="15" customHeight="1">
      <c r="A44" s="53"/>
      <c r="B44" s="42"/>
      <c r="C44" s="43" t="s">
        <v>9</v>
      </c>
      <c r="D44" s="44"/>
      <c r="E44" s="43" t="s">
        <v>10</v>
      </c>
      <c r="F44" s="55"/>
      <c r="G44" s="14">
        <f>IF(D44="","",F44/D44)</f>
      </c>
      <c r="H44" s="13">
        <f t="shared" si="3"/>
      </c>
      <c r="I44" s="15">
        <f>IF(D44="","",IF(C44="mi",B44/IF(E44="gal",D44,D45),IF(E44="L",D44,D45)*100/B44))</f>
      </c>
      <c r="J44" s="13" t="str">
        <f t="shared" si="4"/>
        <v>mpg</v>
      </c>
      <c r="K44" s="16">
        <f>IF(F44="","",IF(L44="¢/mi",F44*100/B44,B44/F44))</f>
      </c>
      <c r="L44" s="13" t="str">
        <f t="shared" si="5"/>
        <v>¢/mi</v>
      </c>
      <c r="M44">
        <f t="shared" si="6"/>
      </c>
      <c r="N44">
        <f t="shared" si="7"/>
      </c>
      <c r="P44" t="e">
        <f t="shared" si="2"/>
        <v>#VALUE!</v>
      </c>
    </row>
    <row r="45" spans="1:16" ht="15.75" customHeight="1" thickBot="1">
      <c r="A45" s="54"/>
      <c r="B45" s="17">
        <f>IF(B44=0,"",B44*1.609344^IF(C44="mi",1,-1))</f>
      </c>
      <c r="C45" s="18" t="str">
        <f>IF(C44="mi","km","mi")</f>
        <v>km</v>
      </c>
      <c r="D45" s="19">
        <f>IF(D44=0,"",D44*3.785411784^IF(E44="gal",1,-1))</f>
      </c>
      <c r="E45" s="18" t="str">
        <f>IF(E44="L","gal","L")</f>
        <v>L</v>
      </c>
      <c r="F45" s="56"/>
      <c r="G45" s="20">
        <f>IF(D44="","",F44/D45)</f>
      </c>
      <c r="H45" s="18">
        <f t="shared" si="3"/>
      </c>
      <c r="I45" s="21">
        <f>IF(D45="","",IF(C45="mi",B45/IF(E45="gal",D45,D44),IF(E45="L",D45,D44)*100/B45))</f>
      </c>
      <c r="J45" s="18" t="str">
        <f t="shared" si="4"/>
        <v>L/100km</v>
      </c>
      <c r="K45" s="22">
        <f>IF(F44="","",IF(L45="¢/mi",F44*100/B45,B45/F44))</f>
      </c>
      <c r="L45" s="18" t="str">
        <f t="shared" si="5"/>
        <v>km/$</v>
      </c>
      <c r="M45">
        <f t="shared" si="6"/>
      </c>
      <c r="N45">
        <f t="shared" si="7"/>
      </c>
      <c r="P45" t="e">
        <f t="shared" si="2"/>
        <v>#VALUE!</v>
      </c>
    </row>
    <row r="46" spans="1:16" ht="15" customHeight="1">
      <c r="A46" s="57"/>
      <c r="B46" s="45"/>
      <c r="C46" s="46" t="s">
        <v>9</v>
      </c>
      <c r="D46" s="47"/>
      <c r="E46" s="46" t="s">
        <v>10</v>
      </c>
      <c r="F46" s="59"/>
      <c r="G46" s="24">
        <f>IF(D46="","",F46/D46)</f>
      </c>
      <c r="H46" s="23">
        <f t="shared" si="3"/>
      </c>
      <c r="I46" s="25">
        <f>IF(D46="","",IF(C46="mi",B46/IF(E46="gal",D46,D47),IF(E46="L",D46,D47)*100/B46))</f>
      </c>
      <c r="J46" s="23" t="str">
        <f t="shared" si="4"/>
        <v>mpg</v>
      </c>
      <c r="K46" s="26">
        <f>IF(F46="","",IF(L46="¢/mi",F46*100/B46,B46/F46))</f>
      </c>
      <c r="L46" s="23" t="str">
        <f t="shared" si="5"/>
        <v>¢/mi</v>
      </c>
      <c r="M46">
        <f t="shared" si="6"/>
      </c>
      <c r="N46">
        <f t="shared" si="7"/>
      </c>
      <c r="P46" t="e">
        <f t="shared" si="2"/>
        <v>#VALUE!</v>
      </c>
    </row>
    <row r="47" spans="1:16" ht="15.75" customHeight="1" thickBot="1">
      <c r="A47" s="58"/>
      <c r="B47" s="27">
        <f>IF(B46=0,"",B46*1.609344^IF(C46="mi",1,-1))</f>
      </c>
      <c r="C47" s="28" t="str">
        <f>IF(C46="mi","km","mi")</f>
        <v>km</v>
      </c>
      <c r="D47" s="29">
        <f>IF(D46=0,"",D46*3.785411784^IF(E46="gal",1,-1))</f>
      </c>
      <c r="E47" s="28" t="str">
        <f>IF(E46="L","gal","L")</f>
        <v>L</v>
      </c>
      <c r="F47" s="60"/>
      <c r="G47" s="30">
        <f>IF(D46="","",F46/D47)</f>
      </c>
      <c r="H47" s="28">
        <f t="shared" si="3"/>
      </c>
      <c r="I47" s="31">
        <f>IF(D47="","",IF(C47="mi",B47/IF(E47="gal",D47,D46),IF(E47="L",D47,D46)*100/B47))</f>
      </c>
      <c r="J47" s="28" t="str">
        <f t="shared" si="4"/>
        <v>L/100km</v>
      </c>
      <c r="K47" s="32">
        <f>IF(F46="","",IF(L47="¢/mi",F46*100/B47,B47/F46))</f>
      </c>
      <c r="L47" s="28" t="str">
        <f t="shared" si="5"/>
        <v>km/$</v>
      </c>
      <c r="M47">
        <f t="shared" si="6"/>
      </c>
      <c r="N47">
        <f t="shared" si="7"/>
      </c>
      <c r="P47" t="e">
        <f t="shared" si="2"/>
        <v>#VALUE!</v>
      </c>
    </row>
    <row r="48" spans="1:16" ht="15" customHeight="1">
      <c r="A48" s="53"/>
      <c r="B48" s="42"/>
      <c r="C48" s="43" t="s">
        <v>9</v>
      </c>
      <c r="D48" s="44"/>
      <c r="E48" s="43" t="s">
        <v>10</v>
      </c>
      <c r="F48" s="55"/>
      <c r="G48" s="14">
        <f>IF(D48="","",F48/D48)</f>
      </c>
      <c r="H48" s="13">
        <f t="shared" si="3"/>
      </c>
      <c r="I48" s="15">
        <f>IF(D48="","",IF(C48="mi",B48/IF(E48="gal",D48,D49),IF(E48="L",D48,D49)*100/B48))</f>
      </c>
      <c r="J48" s="13" t="str">
        <f t="shared" si="4"/>
        <v>mpg</v>
      </c>
      <c r="K48" s="16">
        <f>IF(F48="","",IF(L48="¢/mi",F48*100/B48,B48/F48))</f>
      </c>
      <c r="L48" s="13" t="str">
        <f t="shared" si="5"/>
        <v>¢/mi</v>
      </c>
      <c r="M48">
        <f t="shared" si="6"/>
      </c>
      <c r="N48">
        <f t="shared" si="7"/>
      </c>
      <c r="P48" t="e">
        <f t="shared" si="2"/>
        <v>#VALUE!</v>
      </c>
    </row>
    <row r="49" spans="1:16" ht="15.75" customHeight="1" thickBot="1">
      <c r="A49" s="54"/>
      <c r="B49" s="17">
        <f>IF(B48=0,"",B48*1.609344^IF(C48="mi",1,-1))</f>
      </c>
      <c r="C49" s="18" t="str">
        <f>IF(C48="mi","km","mi")</f>
        <v>km</v>
      </c>
      <c r="D49" s="19">
        <f>IF(D48=0,"",D48*3.785411784^IF(E48="gal",1,-1))</f>
      </c>
      <c r="E49" s="18" t="str">
        <f>IF(E48="L","gal","L")</f>
        <v>L</v>
      </c>
      <c r="F49" s="56"/>
      <c r="G49" s="20">
        <f>IF(D48="","",F48/D49)</f>
      </c>
      <c r="H49" s="18">
        <f t="shared" si="3"/>
      </c>
      <c r="I49" s="21">
        <f>IF(D49="","",IF(C49="mi",B49/IF(E49="gal",D49,D48),IF(E49="L",D49,D48)*100/B49))</f>
      </c>
      <c r="J49" s="18" t="str">
        <f t="shared" si="4"/>
        <v>L/100km</v>
      </c>
      <c r="K49" s="22">
        <f>IF(F48="","",IF(L49="¢/mi",F48*100/B49,B49/F48))</f>
      </c>
      <c r="L49" s="18" t="str">
        <f t="shared" si="5"/>
        <v>km/$</v>
      </c>
      <c r="M49">
        <f t="shared" si="6"/>
      </c>
      <c r="N49">
        <f t="shared" si="7"/>
      </c>
      <c r="P49" t="e">
        <f t="shared" si="2"/>
        <v>#VALUE!</v>
      </c>
    </row>
    <row r="50" spans="1:16" ht="15" customHeight="1">
      <c r="A50" s="57"/>
      <c r="B50" s="45"/>
      <c r="C50" s="46" t="s">
        <v>9</v>
      </c>
      <c r="D50" s="47"/>
      <c r="E50" s="46" t="s">
        <v>10</v>
      </c>
      <c r="F50" s="59"/>
      <c r="G50" s="24">
        <f>IF(D50="","",F50/D50)</f>
      </c>
      <c r="H50" s="23">
        <f t="shared" si="3"/>
      </c>
      <c r="I50" s="25">
        <f>IF(D50="","",IF(C50="mi",B50/IF(E50="gal",D50,D51),IF(E50="L",D50,D51)*100/B50))</f>
      </c>
      <c r="J50" s="23" t="str">
        <f t="shared" si="4"/>
        <v>mpg</v>
      </c>
      <c r="K50" s="26">
        <f>IF(F50="","",IF(L50="¢/mi",F50*100/B50,B50/F50))</f>
      </c>
      <c r="L50" s="23" t="str">
        <f t="shared" si="5"/>
        <v>¢/mi</v>
      </c>
      <c r="M50">
        <f t="shared" si="6"/>
      </c>
      <c r="N50">
        <f t="shared" si="7"/>
      </c>
      <c r="P50" t="e">
        <f t="shared" si="2"/>
        <v>#VALUE!</v>
      </c>
    </row>
    <row r="51" spans="1:16" ht="15.75" customHeight="1" thickBot="1">
      <c r="A51" s="58"/>
      <c r="B51" s="27">
        <f>IF(B50=0,"",B50*1.609344^IF(C50="mi",1,-1))</f>
      </c>
      <c r="C51" s="28" t="str">
        <f>IF(C50="mi","km","mi")</f>
        <v>km</v>
      </c>
      <c r="D51" s="29">
        <f>IF(D50=0,"",D50*3.785411784^IF(E50="gal",1,-1))</f>
      </c>
      <c r="E51" s="28" t="str">
        <f>IF(E50="L","gal","L")</f>
        <v>L</v>
      </c>
      <c r="F51" s="60"/>
      <c r="G51" s="30">
        <f>IF(D50="","",F50/D51)</f>
      </c>
      <c r="H51" s="28">
        <f t="shared" si="3"/>
      </c>
      <c r="I51" s="31">
        <f>IF(D51="","",IF(C51="mi",B51/IF(E51="gal",D51,D50),IF(E51="L",D51,D50)*100/B51))</f>
      </c>
      <c r="J51" s="28" t="str">
        <f t="shared" si="4"/>
        <v>L/100km</v>
      </c>
      <c r="K51" s="32">
        <f>IF(F50="","",IF(L51="¢/mi",F50*100/B51,B51/F50))</f>
      </c>
      <c r="L51" s="28" t="str">
        <f t="shared" si="5"/>
        <v>km/$</v>
      </c>
      <c r="M51">
        <f t="shared" si="6"/>
      </c>
      <c r="N51">
        <f t="shared" si="7"/>
      </c>
      <c r="P51" t="e">
        <f t="shared" si="2"/>
        <v>#VALUE!</v>
      </c>
    </row>
    <row r="52" spans="1:16" ht="15" customHeight="1">
      <c r="A52" s="53"/>
      <c r="B52" s="42"/>
      <c r="C52" s="43" t="s">
        <v>9</v>
      </c>
      <c r="D52" s="44"/>
      <c r="E52" s="43" t="s">
        <v>10</v>
      </c>
      <c r="F52" s="55"/>
      <c r="G52" s="14">
        <f>IF(D52="","",F52/D52)</f>
      </c>
      <c r="H52" s="13">
        <f t="shared" si="3"/>
      </c>
      <c r="I52" s="15">
        <f>IF(D52="","",IF(C52="mi",B52/IF(E52="gal",D52,D53),IF(E52="L",D52,D53)*100/B52))</f>
      </c>
      <c r="J52" s="13" t="str">
        <f t="shared" si="4"/>
        <v>mpg</v>
      </c>
      <c r="K52" s="16">
        <f>IF(F52="","",IF(L52="¢/mi",F52*100/B52,B52/F52))</f>
      </c>
      <c r="L52" s="13" t="str">
        <f t="shared" si="5"/>
        <v>¢/mi</v>
      </c>
      <c r="M52">
        <f t="shared" si="6"/>
      </c>
      <c r="N52">
        <f t="shared" si="7"/>
      </c>
      <c r="P52" t="e">
        <f t="shared" si="2"/>
        <v>#VALUE!</v>
      </c>
    </row>
    <row r="53" spans="1:16" ht="15.75" customHeight="1" thickBot="1">
      <c r="A53" s="54"/>
      <c r="B53" s="17">
        <f>IF(B52=0,"",B52*1.609344^IF(C52="mi",1,-1))</f>
      </c>
      <c r="C53" s="18" t="str">
        <f>IF(C52="mi","km","mi")</f>
        <v>km</v>
      </c>
      <c r="D53" s="19">
        <f>IF(D52=0,"",D52*3.785411784^IF(E52="gal",1,-1))</f>
      </c>
      <c r="E53" s="18" t="str">
        <f>IF(E52="L","gal","L")</f>
        <v>L</v>
      </c>
      <c r="F53" s="56"/>
      <c r="G53" s="20">
        <f>IF(D52="","",F52/D53)</f>
      </c>
      <c r="H53" s="18">
        <f t="shared" si="3"/>
      </c>
      <c r="I53" s="21">
        <f>IF(D53="","",IF(C53="mi",B53/IF(E53="gal",D53,D52),IF(E53="L",D53,D52)*100/B53))</f>
      </c>
      <c r="J53" s="18" t="str">
        <f t="shared" si="4"/>
        <v>L/100km</v>
      </c>
      <c r="K53" s="22">
        <f>IF(F52="","",IF(L53="¢/mi",F52*100/B53,B53/F52))</f>
      </c>
      <c r="L53" s="18" t="str">
        <f t="shared" si="5"/>
        <v>km/$</v>
      </c>
      <c r="M53">
        <f t="shared" si="6"/>
      </c>
      <c r="N53">
        <f t="shared" si="7"/>
      </c>
      <c r="P53" t="e">
        <f t="shared" si="2"/>
        <v>#VALUE!</v>
      </c>
    </row>
    <row r="54" spans="1:16" ht="15" customHeight="1">
      <c r="A54" s="57"/>
      <c r="B54" s="45"/>
      <c r="C54" s="46" t="s">
        <v>9</v>
      </c>
      <c r="D54" s="47"/>
      <c r="E54" s="46" t="s">
        <v>10</v>
      </c>
      <c r="F54" s="59"/>
      <c r="G54" s="24">
        <f>IF(D54="","",F54/D54)</f>
      </c>
      <c r="H54" s="23">
        <f t="shared" si="3"/>
      </c>
      <c r="I54" s="25">
        <f>IF(D54="","",IF(C54="mi",B54/IF(E54="gal",D54,D55),IF(E54="L",D54,D55)*100/B54))</f>
      </c>
      <c r="J54" s="23" t="str">
        <f t="shared" si="4"/>
        <v>mpg</v>
      </c>
      <c r="K54" s="26">
        <f>IF(F54="","",IF(L54="¢/mi",F54*100/B54,B54/F54))</f>
      </c>
      <c r="L54" s="23" t="str">
        <f t="shared" si="5"/>
        <v>¢/mi</v>
      </c>
      <c r="M54">
        <f t="shared" si="6"/>
      </c>
      <c r="N54">
        <f t="shared" si="7"/>
      </c>
      <c r="P54" t="e">
        <f t="shared" si="2"/>
        <v>#VALUE!</v>
      </c>
    </row>
    <row r="55" spans="1:16" ht="15.75" customHeight="1" thickBot="1">
      <c r="A55" s="58"/>
      <c r="B55" s="27">
        <f>IF(B54=0,"",B54*1.609344^IF(C54="mi",1,-1))</f>
      </c>
      <c r="C55" s="28" t="str">
        <f>IF(C54="mi","km","mi")</f>
        <v>km</v>
      </c>
      <c r="D55" s="29">
        <f>IF(D54=0,"",D54*3.785411784^IF(E54="gal",1,-1))</f>
      </c>
      <c r="E55" s="28" t="str">
        <f>IF(E54="L","gal","L")</f>
        <v>L</v>
      </c>
      <c r="F55" s="60"/>
      <c r="G55" s="30">
        <f>IF(D54="","",F54/D55)</f>
      </c>
      <c r="H55" s="28">
        <f t="shared" si="3"/>
      </c>
      <c r="I55" s="31">
        <f>IF(D55="","",IF(C55="mi",B55/IF(E55="gal",D55,D54),IF(E55="L",D55,D54)*100/B55))</f>
      </c>
      <c r="J55" s="28" t="str">
        <f t="shared" si="4"/>
        <v>L/100km</v>
      </c>
      <c r="K55" s="32">
        <f>IF(F54="","",IF(L55="¢/mi",F54*100/B55,B55/F54))</f>
      </c>
      <c r="L55" s="28" t="str">
        <f t="shared" si="5"/>
        <v>km/$</v>
      </c>
      <c r="M55">
        <f t="shared" si="6"/>
      </c>
      <c r="N55">
        <f t="shared" si="7"/>
      </c>
      <c r="P55" t="e">
        <f t="shared" si="2"/>
        <v>#VALUE!</v>
      </c>
    </row>
    <row r="56" spans="1:16" ht="15" customHeight="1">
      <c r="A56" s="53"/>
      <c r="B56" s="42"/>
      <c r="C56" s="43" t="s">
        <v>9</v>
      </c>
      <c r="D56" s="44"/>
      <c r="E56" s="43" t="s">
        <v>10</v>
      </c>
      <c r="F56" s="55"/>
      <c r="G56" s="14">
        <f>IF(D56="","",F56/D56)</f>
      </c>
      <c r="H56" s="13">
        <f t="shared" si="3"/>
      </c>
      <c r="I56" s="15">
        <f>IF(D56="","",IF(C56="mi",B56/IF(E56="gal",D56,D57),IF(E56="L",D56,D57)*100/B56))</f>
      </c>
      <c r="J56" s="13" t="str">
        <f t="shared" si="4"/>
        <v>mpg</v>
      </c>
      <c r="K56" s="16">
        <f>IF(F56="","",IF(L56="¢/mi",F56*100/B56,B56/F56))</f>
      </c>
      <c r="L56" s="13" t="str">
        <f t="shared" si="5"/>
        <v>¢/mi</v>
      </c>
      <c r="M56">
        <f t="shared" si="6"/>
      </c>
      <c r="N56">
        <f t="shared" si="7"/>
      </c>
      <c r="P56" t="e">
        <f t="shared" si="2"/>
        <v>#VALUE!</v>
      </c>
    </row>
    <row r="57" spans="1:16" ht="15.75" customHeight="1" thickBot="1">
      <c r="A57" s="54"/>
      <c r="B57" s="17">
        <f>IF(B56=0,"",B56*1.609344^IF(C56="mi",1,-1))</f>
      </c>
      <c r="C57" s="18" t="str">
        <f>IF(C56="mi","km","mi")</f>
        <v>km</v>
      </c>
      <c r="D57" s="19">
        <f>IF(D56=0,"",D56*3.785411784^IF(E56="gal",1,-1))</f>
      </c>
      <c r="E57" s="18" t="str">
        <f>IF(E56="L","gal","L")</f>
        <v>L</v>
      </c>
      <c r="F57" s="56"/>
      <c r="G57" s="20">
        <f>IF(D56="","",F56/D57)</f>
      </c>
      <c r="H57" s="18">
        <f t="shared" si="3"/>
      </c>
      <c r="I57" s="21">
        <f>IF(D57="","",IF(C57="mi",B57/IF(E57="gal",D57,D56),IF(E57="L",D57,D56)*100/B57))</f>
      </c>
      <c r="J57" s="18" t="str">
        <f t="shared" si="4"/>
        <v>L/100km</v>
      </c>
      <c r="K57" s="22">
        <f>IF(F56="","",IF(L57="¢/mi",F56*100/B57,B57/F56))</f>
      </c>
      <c r="L57" s="18" t="str">
        <f t="shared" si="5"/>
        <v>km/$</v>
      </c>
      <c r="M57">
        <f t="shared" si="6"/>
      </c>
      <c r="N57">
        <f t="shared" si="7"/>
      </c>
      <c r="P57" t="e">
        <f t="shared" si="2"/>
        <v>#VALUE!</v>
      </c>
    </row>
    <row r="58" spans="1:14" ht="15" customHeight="1">
      <c r="A58" s="57"/>
      <c r="B58" s="45"/>
      <c r="C58" s="46" t="s">
        <v>9</v>
      </c>
      <c r="D58" s="47"/>
      <c r="E58" s="46" t="s">
        <v>10</v>
      </c>
      <c r="F58" s="59"/>
      <c r="G58" s="24">
        <f>IF(D58="","",F58/D58)</f>
      </c>
      <c r="H58" s="23">
        <f t="shared" si="3"/>
      </c>
      <c r="I58" s="25">
        <f>IF(D58="","",IF(C58="mi",B58/IF(E58="gal",D58,D59),IF(E58="L",D58,D59)*100/B58))</f>
      </c>
      <c r="J58" s="23" t="str">
        <f t="shared" si="4"/>
        <v>mpg</v>
      </c>
      <c r="K58" s="26">
        <f>IF(F58="","",IF(L58="¢/mi",F58*100/B58,B58/F58))</f>
      </c>
      <c r="L58" s="23" t="str">
        <f t="shared" si="5"/>
        <v>¢/mi</v>
      </c>
      <c r="M58">
        <f t="shared" si="6"/>
      </c>
      <c r="N58">
        <f t="shared" si="7"/>
      </c>
    </row>
    <row r="59" spans="1:14" ht="15.75" customHeight="1" thickBot="1">
      <c r="A59" s="58"/>
      <c r="B59" s="27">
        <f>IF(B58=0,"",B58*1.609344^IF(C58="mi",1,-1))</f>
      </c>
      <c r="C59" s="28" t="str">
        <f>IF(C58="mi","km","mi")</f>
        <v>km</v>
      </c>
      <c r="D59" s="29">
        <f>IF(D58=0,"",D58*3.785411784^IF(E58="gal",1,-1))</f>
      </c>
      <c r="E59" s="28" t="str">
        <f>IF(E58="L","gal","L")</f>
        <v>L</v>
      </c>
      <c r="F59" s="60"/>
      <c r="G59" s="30">
        <f>IF(D58="","",F58/D59)</f>
      </c>
      <c r="H59" s="28">
        <f t="shared" si="3"/>
      </c>
      <c r="I59" s="31">
        <f>IF(D59="","",IF(C59="mi",B59/IF(E59="gal",D59,D58),IF(E59="L",D59,D58)*100/B59))</f>
      </c>
      <c r="J59" s="28" t="str">
        <f t="shared" si="4"/>
        <v>L/100km</v>
      </c>
      <c r="K59" s="32">
        <f>IF(F58="","",IF(L59="¢/mi",F58*100/B59,B59/F58))</f>
      </c>
      <c r="L59" s="28" t="str">
        <f t="shared" si="5"/>
        <v>km/$</v>
      </c>
      <c r="M59">
        <f t="shared" si="6"/>
      </c>
      <c r="N59">
        <f t="shared" si="7"/>
      </c>
    </row>
    <row r="60" spans="1:14" ht="15" customHeight="1">
      <c r="A60" s="53"/>
      <c r="B60" s="42"/>
      <c r="C60" s="43" t="s">
        <v>9</v>
      </c>
      <c r="D60" s="44"/>
      <c r="E60" s="43" t="s">
        <v>10</v>
      </c>
      <c r="F60" s="55"/>
      <c r="G60" s="14">
        <f>IF(D60="","",F60/D60)</f>
      </c>
      <c r="H60" s="13">
        <f aca="true" t="shared" si="8" ref="H60:H71">IF(D60="","","$/"&amp;E60)</f>
      </c>
      <c r="I60" s="15">
        <f>IF(D60="","",IF(C60="mi",B60/IF(E60="gal",D60,D61),IF(E60="L",D60,D61)*100/B60))</f>
      </c>
      <c r="J60" s="13" t="str">
        <f aca="true" t="shared" si="9" ref="J60:J71">IF(C60="mi","mpg","L/100km")</f>
        <v>mpg</v>
      </c>
      <c r="K60" s="16">
        <f>IF(F60="","",IF(L60="¢/mi",F60*100/B60,B60/F60))</f>
      </c>
      <c r="L60" s="13" t="str">
        <f aca="true" t="shared" si="10" ref="L60:L71">IF(C60="mi","¢/mi","km/$")</f>
        <v>¢/mi</v>
      </c>
      <c r="M60">
        <f t="shared" si="6"/>
      </c>
      <c r="N60">
        <f t="shared" si="7"/>
      </c>
    </row>
    <row r="61" spans="1:14" ht="15.75" customHeight="1" thickBot="1">
      <c r="A61" s="54"/>
      <c r="B61" s="17">
        <f>IF(B60=0,"",B60*1.609344^IF(C60="mi",1,-1))</f>
      </c>
      <c r="C61" s="18" t="str">
        <f>IF(C60="mi","km","mi")</f>
        <v>km</v>
      </c>
      <c r="D61" s="19">
        <f>IF(D60=0,"",D60*3.785411784^IF(E60="gal",1,-1))</f>
      </c>
      <c r="E61" s="18" t="str">
        <f>IF(E60="L","gal","L")</f>
        <v>L</v>
      </c>
      <c r="F61" s="56"/>
      <c r="G61" s="20">
        <f>IF(D60="","",F60/D61)</f>
      </c>
      <c r="H61" s="18">
        <f t="shared" si="8"/>
      </c>
      <c r="I61" s="21">
        <f>IF(D61="","",IF(C61="mi",B61/IF(E61="gal",D61,D60),IF(E61="L",D61,D60)*100/B61))</f>
      </c>
      <c r="J61" s="18" t="str">
        <f t="shared" si="9"/>
        <v>L/100km</v>
      </c>
      <c r="K61" s="22">
        <f>IF(F60="","",IF(L61="¢/mi",F60*100/B61,B61/F60))</f>
      </c>
      <c r="L61" s="18" t="str">
        <f t="shared" si="10"/>
        <v>km/$</v>
      </c>
      <c r="M61">
        <f t="shared" si="6"/>
      </c>
      <c r="N61">
        <f t="shared" si="7"/>
      </c>
    </row>
    <row r="62" spans="1:14" ht="15" customHeight="1">
      <c r="A62" s="57"/>
      <c r="B62" s="45"/>
      <c r="C62" s="46" t="s">
        <v>9</v>
      </c>
      <c r="D62" s="47"/>
      <c r="E62" s="46" t="s">
        <v>10</v>
      </c>
      <c r="F62" s="59"/>
      <c r="G62" s="24">
        <f>IF(D62="","",F62/D62)</f>
      </c>
      <c r="H62" s="23">
        <f t="shared" si="8"/>
      </c>
      <c r="I62" s="25">
        <f>IF(D62="","",IF(C62="mi",B62/IF(E62="gal",D62,D63),IF(E62="L",D62,D63)*100/B62))</f>
      </c>
      <c r="J62" s="23" t="str">
        <f t="shared" si="9"/>
        <v>mpg</v>
      </c>
      <c r="K62" s="26">
        <f>IF(F62="","",IF(L62="¢/mi",F62*100/B62,B62/F62))</f>
      </c>
      <c r="L62" s="23" t="str">
        <f t="shared" si="10"/>
        <v>¢/mi</v>
      </c>
      <c r="M62">
        <f t="shared" si="6"/>
      </c>
      <c r="N62">
        <f t="shared" si="7"/>
      </c>
    </row>
    <row r="63" spans="1:14" ht="15.75" customHeight="1" thickBot="1">
      <c r="A63" s="58"/>
      <c r="B63" s="27">
        <f>IF(B62=0,"",B62*1.609344^IF(C62="mi",1,-1))</f>
      </c>
      <c r="C63" s="28" t="str">
        <f>IF(C62="mi","km","mi")</f>
        <v>km</v>
      </c>
      <c r="D63" s="29">
        <f>IF(D62=0,"",D62*3.785411784^IF(E62="gal",1,-1))</f>
      </c>
      <c r="E63" s="28" t="str">
        <f>IF(E62="L","gal","L")</f>
        <v>L</v>
      </c>
      <c r="F63" s="60"/>
      <c r="G63" s="30">
        <f>IF(D62="","",F62/D63)</f>
      </c>
      <c r="H63" s="28">
        <f t="shared" si="8"/>
      </c>
      <c r="I63" s="31">
        <f>IF(D63="","",IF(C63="mi",B63/IF(E63="gal",D63,D62),IF(E63="L",D63,D62)*100/B63))</f>
      </c>
      <c r="J63" s="28" t="str">
        <f t="shared" si="9"/>
        <v>L/100km</v>
      </c>
      <c r="K63" s="32">
        <f>IF(F62="","",IF(L63="¢/mi",F62*100/B63,B63/F62))</f>
      </c>
      <c r="L63" s="28" t="str">
        <f t="shared" si="10"/>
        <v>km/$</v>
      </c>
      <c r="M63">
        <f t="shared" si="6"/>
      </c>
      <c r="N63">
        <f t="shared" si="7"/>
      </c>
    </row>
    <row r="64" spans="1:14" ht="15" customHeight="1">
      <c r="A64" s="53"/>
      <c r="B64" s="42"/>
      <c r="C64" s="43" t="s">
        <v>9</v>
      </c>
      <c r="D64" s="44"/>
      <c r="E64" s="43" t="s">
        <v>10</v>
      </c>
      <c r="F64" s="55"/>
      <c r="G64" s="14">
        <f>IF(D64="","",F64/D64)</f>
      </c>
      <c r="H64" s="13">
        <f t="shared" si="8"/>
      </c>
      <c r="I64" s="15">
        <f>IF(D64="","",IF(C64="mi",B64/IF(E64="gal",D64,D65),IF(E64="L",D64,D65)*100/B64))</f>
      </c>
      <c r="J64" s="13" t="str">
        <f t="shared" si="9"/>
        <v>mpg</v>
      </c>
      <c r="K64" s="16">
        <f>IF(F64="","",IF(L64="¢/mi",F64*100/B64,B64/F64))</f>
      </c>
      <c r="L64" s="13" t="str">
        <f t="shared" si="10"/>
        <v>¢/mi</v>
      </c>
      <c r="M64">
        <f t="shared" si="6"/>
      </c>
      <c r="N64">
        <f t="shared" si="7"/>
      </c>
    </row>
    <row r="65" spans="1:14" ht="15.75" customHeight="1" thickBot="1">
      <c r="A65" s="54"/>
      <c r="B65" s="17">
        <f>IF(B64=0,"",B64*1.609344^IF(C64="mi",1,-1))</f>
      </c>
      <c r="C65" s="18" t="str">
        <f>IF(C64="mi","km","mi")</f>
        <v>km</v>
      </c>
      <c r="D65" s="19">
        <f>IF(D64=0,"",D64*3.785411784^IF(E64="gal",1,-1))</f>
      </c>
      <c r="E65" s="18" t="str">
        <f>IF(E64="L","gal","L")</f>
        <v>L</v>
      </c>
      <c r="F65" s="56"/>
      <c r="G65" s="20">
        <f>IF(D64="","",F64/D65)</f>
      </c>
      <c r="H65" s="18">
        <f t="shared" si="8"/>
      </c>
      <c r="I65" s="21">
        <f>IF(D65="","",IF(C65="mi",B65/IF(E65="gal",D65,D64),IF(E65="L",D65,D64)*100/B65))</f>
      </c>
      <c r="J65" s="18" t="str">
        <f t="shared" si="9"/>
        <v>L/100km</v>
      </c>
      <c r="K65" s="22">
        <f>IF(F64="","",IF(L65="¢/mi",F64*100/B65,B65/F64))</f>
      </c>
      <c r="L65" s="18" t="str">
        <f t="shared" si="10"/>
        <v>km/$</v>
      </c>
      <c r="M65">
        <f t="shared" si="6"/>
      </c>
      <c r="N65">
        <f t="shared" si="7"/>
      </c>
    </row>
    <row r="66" spans="1:14" ht="15" customHeight="1">
      <c r="A66" s="57"/>
      <c r="B66" s="45"/>
      <c r="C66" s="46" t="s">
        <v>9</v>
      </c>
      <c r="D66" s="47"/>
      <c r="E66" s="46" t="s">
        <v>10</v>
      </c>
      <c r="F66" s="59"/>
      <c r="G66" s="24">
        <f>IF(D66="","",F66/D66)</f>
      </c>
      <c r="H66" s="23">
        <f t="shared" si="8"/>
      </c>
      <c r="I66" s="25">
        <f>IF(D66="","",IF(C66="mi",B66/IF(E66="gal",D66,D67),IF(E66="L",D66,D67)*100/B66))</f>
      </c>
      <c r="J66" s="23" t="str">
        <f t="shared" si="9"/>
        <v>mpg</v>
      </c>
      <c r="K66" s="26">
        <f>IF(F66="","",IF(L66="¢/mi",F66*100/B66,B66/F66))</f>
      </c>
      <c r="L66" s="23" t="str">
        <f t="shared" si="10"/>
        <v>¢/mi</v>
      </c>
      <c r="M66">
        <f t="shared" si="6"/>
      </c>
      <c r="N66">
        <f t="shared" si="7"/>
      </c>
    </row>
    <row r="67" spans="1:14" ht="15.75" customHeight="1" thickBot="1">
      <c r="A67" s="58"/>
      <c r="B67" s="27">
        <f>IF(B66=0,"",B66*1.609344^IF(C66="mi",1,-1))</f>
      </c>
      <c r="C67" s="28" t="str">
        <f>IF(C66="mi","km","mi")</f>
        <v>km</v>
      </c>
      <c r="D67" s="29">
        <f>IF(D66=0,"",D66*3.785411784^IF(E66="gal",1,-1))</f>
      </c>
      <c r="E67" s="28" t="str">
        <f>IF(E66="L","gal","L")</f>
        <v>L</v>
      </c>
      <c r="F67" s="60"/>
      <c r="G67" s="30">
        <f>IF(D66="","",F66/D67)</f>
      </c>
      <c r="H67" s="28">
        <f t="shared" si="8"/>
      </c>
      <c r="I67" s="31">
        <f>IF(D67="","",IF(C67="mi",B67/IF(E67="gal",D67,D66),IF(E67="L",D67,D66)*100/B67))</f>
      </c>
      <c r="J67" s="28" t="str">
        <f t="shared" si="9"/>
        <v>L/100km</v>
      </c>
      <c r="K67" s="32">
        <f>IF(F66="","",IF(L67="¢/mi",F66*100/B67,B67/F66))</f>
      </c>
      <c r="L67" s="28" t="str">
        <f t="shared" si="10"/>
        <v>km/$</v>
      </c>
      <c r="M67">
        <f t="shared" si="6"/>
      </c>
      <c r="N67">
        <f t="shared" si="7"/>
      </c>
    </row>
    <row r="68" spans="1:14" ht="15" customHeight="1">
      <c r="A68" s="53"/>
      <c r="B68" s="42"/>
      <c r="C68" s="43" t="s">
        <v>9</v>
      </c>
      <c r="D68" s="44"/>
      <c r="E68" s="43" t="s">
        <v>10</v>
      </c>
      <c r="F68" s="55"/>
      <c r="G68" s="14">
        <f>IF(D68="","",F68/D68)</f>
      </c>
      <c r="H68" s="13">
        <f t="shared" si="8"/>
      </c>
      <c r="I68" s="15">
        <f>IF(D68="","",IF(C68="mi",B68/IF(E68="gal",D68,D69),IF(E68="L",D68,D69)*100/B68))</f>
      </c>
      <c r="J68" s="13" t="str">
        <f t="shared" si="9"/>
        <v>mpg</v>
      </c>
      <c r="K68" s="16">
        <f>IF(F68="","",IF(L68="¢/mi",F68*100/B68,B68/F68))</f>
      </c>
      <c r="L68" s="13" t="str">
        <f t="shared" si="10"/>
        <v>¢/mi</v>
      </c>
      <c r="M68">
        <f t="shared" si="6"/>
      </c>
      <c r="N68">
        <f t="shared" si="7"/>
      </c>
    </row>
    <row r="69" spans="1:14" ht="15.75" customHeight="1" thickBot="1">
      <c r="A69" s="54"/>
      <c r="B69" s="17">
        <f>IF(B68=0,"",B68*1.609344^IF(C68="mi",1,-1))</f>
      </c>
      <c r="C69" s="18" t="str">
        <f>IF(C68="mi","km","mi")</f>
        <v>km</v>
      </c>
      <c r="D69" s="19">
        <f>IF(D68=0,"",D68*3.785411784^IF(E68="gal",1,-1))</f>
      </c>
      <c r="E69" s="18" t="str">
        <f>IF(E68="L","gal","L")</f>
        <v>L</v>
      </c>
      <c r="F69" s="56"/>
      <c r="G69" s="20">
        <f>IF(D68="","",F68/D69)</f>
      </c>
      <c r="H69" s="18">
        <f t="shared" si="8"/>
      </c>
      <c r="I69" s="21">
        <f>IF(D69="","",IF(C69="mi",B69/IF(E69="gal",D69,D68),IF(E69="L",D69,D68)*100/B69))</f>
      </c>
      <c r="J69" s="18" t="str">
        <f t="shared" si="9"/>
        <v>L/100km</v>
      </c>
      <c r="K69" s="22">
        <f>IF(F68="","",IF(L69="¢/mi",F68*100/B69,B69/F68))</f>
      </c>
      <c r="L69" s="18" t="str">
        <f t="shared" si="10"/>
        <v>km/$</v>
      </c>
      <c r="M69">
        <f t="shared" si="6"/>
      </c>
      <c r="N69">
        <f t="shared" si="7"/>
      </c>
    </row>
    <row r="70" spans="1:14" ht="15" customHeight="1">
      <c r="A70" s="57"/>
      <c r="B70" s="45"/>
      <c r="C70" s="46" t="s">
        <v>9</v>
      </c>
      <c r="D70" s="47"/>
      <c r="E70" s="46" t="s">
        <v>10</v>
      </c>
      <c r="F70" s="59"/>
      <c r="G70" s="24">
        <f>IF(D70="","",F70/D70)</f>
      </c>
      <c r="H70" s="23">
        <f t="shared" si="8"/>
      </c>
      <c r="I70" s="25">
        <f>IF(D70="","",IF(C70="mi",B70/IF(E70="gal",D70,D71),IF(E70="L",D70,D71)*100/B70))</f>
      </c>
      <c r="J70" s="23" t="str">
        <f t="shared" si="9"/>
        <v>mpg</v>
      </c>
      <c r="K70" s="26">
        <f>IF(F70="","",IF(L70="¢/mi",F70*100/B70,B70/F70))</f>
      </c>
      <c r="L70" s="23" t="str">
        <f t="shared" si="10"/>
        <v>¢/mi</v>
      </c>
      <c r="M70">
        <f aca="true" t="shared" si="11" ref="M70:M133">IF(C70="km",B70,"")</f>
      </c>
      <c r="N70">
        <f aca="true" t="shared" si="12" ref="N70:N133">IF(E70="L",D70,"")</f>
      </c>
    </row>
    <row r="71" spans="1:14" ht="15.75" customHeight="1" thickBot="1">
      <c r="A71" s="58"/>
      <c r="B71" s="27">
        <f>IF(B70=0,"",B70*1.609344^IF(C70="mi",1,-1))</f>
      </c>
      <c r="C71" s="28" t="str">
        <f>IF(C70="mi","km","mi")</f>
        <v>km</v>
      </c>
      <c r="D71" s="29">
        <f>IF(D70=0,"",D70*3.785411784^IF(E70="gal",1,-1))</f>
      </c>
      <c r="E71" s="28" t="str">
        <f>IF(E70="L","gal","L")</f>
        <v>L</v>
      </c>
      <c r="F71" s="60"/>
      <c r="G71" s="30">
        <f>IF(D70="","",F70/D71)</f>
      </c>
      <c r="H71" s="28">
        <f t="shared" si="8"/>
      </c>
      <c r="I71" s="31">
        <f>IF(D71="","",IF(C71="mi",B71/IF(E71="gal",D71,D70),IF(E71="L",D71,D70)*100/B71))</f>
      </c>
      <c r="J71" s="28" t="str">
        <f t="shared" si="9"/>
        <v>L/100km</v>
      </c>
      <c r="K71" s="32">
        <f>IF(F70="","",IF(L71="¢/mi",F70*100/B71,B71/F70))</f>
      </c>
      <c r="L71" s="28" t="str">
        <f t="shared" si="10"/>
        <v>km/$</v>
      </c>
      <c r="M71">
        <f t="shared" si="11"/>
      </c>
      <c r="N71">
        <f t="shared" si="12"/>
      </c>
    </row>
    <row r="72" spans="1:14" ht="15" customHeight="1">
      <c r="A72" s="53"/>
      <c r="B72" s="42"/>
      <c r="C72" s="43" t="s">
        <v>9</v>
      </c>
      <c r="D72" s="44"/>
      <c r="E72" s="43" t="s">
        <v>10</v>
      </c>
      <c r="F72" s="55"/>
      <c r="G72" s="14">
        <f>IF(D72="","",F72/D72)</f>
      </c>
      <c r="H72" s="13">
        <f aca="true" t="shared" si="13" ref="H72:H135">IF(D72="","","$/"&amp;E72)</f>
      </c>
      <c r="I72" s="15">
        <f>IF(D72="","",IF(C72="mi",B72/IF(E72="gal",D72,D73),IF(E72="L",D72,D73)*100/B72))</f>
      </c>
      <c r="J72" s="13" t="str">
        <f aca="true" t="shared" si="14" ref="J72:J135">IF(C72="mi","mpg","L/100km")</f>
        <v>mpg</v>
      </c>
      <c r="K72" s="16">
        <f>IF(F72="","",IF(L72="¢/mi",F72*100/B72,B72/F72))</f>
      </c>
      <c r="L72" s="13" t="str">
        <f aca="true" t="shared" si="15" ref="L72:L135">IF(C72="mi","¢/mi","km/$")</f>
        <v>¢/mi</v>
      </c>
      <c r="M72">
        <f t="shared" si="11"/>
      </c>
      <c r="N72">
        <f t="shared" si="12"/>
      </c>
    </row>
    <row r="73" spans="1:14" ht="15.75" customHeight="1" thickBot="1">
      <c r="A73" s="54"/>
      <c r="B73" s="17">
        <f>IF(B72=0,"",B72*1.609344^IF(C72="mi",1,-1))</f>
      </c>
      <c r="C73" s="18" t="str">
        <f>IF(C72="mi","km","mi")</f>
        <v>km</v>
      </c>
      <c r="D73" s="19">
        <f>IF(D72=0,"",D72*3.785411784^IF(E72="gal",1,-1))</f>
      </c>
      <c r="E73" s="18" t="str">
        <f>IF(E72="L","gal","L")</f>
        <v>L</v>
      </c>
      <c r="F73" s="56"/>
      <c r="G73" s="20">
        <f>IF(D72="","",F72/D73)</f>
      </c>
      <c r="H73" s="18">
        <f t="shared" si="13"/>
      </c>
      <c r="I73" s="21">
        <f>IF(D73="","",IF(C73="mi",B73/IF(E73="gal",D73,D72),IF(E73="L",D73,D72)*100/B73))</f>
      </c>
      <c r="J73" s="18" t="str">
        <f t="shared" si="14"/>
        <v>L/100km</v>
      </c>
      <c r="K73" s="22">
        <f>IF(F72="","",IF(L73="¢/mi",F72*100/B73,B73/F72))</f>
      </c>
      <c r="L73" s="18" t="str">
        <f t="shared" si="15"/>
        <v>km/$</v>
      </c>
      <c r="M73">
        <f t="shared" si="11"/>
      </c>
      <c r="N73">
        <f t="shared" si="12"/>
      </c>
    </row>
    <row r="74" spans="1:14" ht="15" customHeight="1">
      <c r="A74" s="57"/>
      <c r="B74" s="45"/>
      <c r="C74" s="46" t="s">
        <v>9</v>
      </c>
      <c r="D74" s="47"/>
      <c r="E74" s="46" t="s">
        <v>10</v>
      </c>
      <c r="F74" s="59"/>
      <c r="G74" s="24">
        <f>IF(D74="","",F74/D74)</f>
      </c>
      <c r="H74" s="23">
        <f t="shared" si="13"/>
      </c>
      <c r="I74" s="25">
        <f>IF(D74="","",IF(C74="mi",B74/IF(E74="gal",D74,D75),IF(E74="L",D74,D75)*100/B74))</f>
      </c>
      <c r="J74" s="23" t="str">
        <f t="shared" si="14"/>
        <v>mpg</v>
      </c>
      <c r="K74" s="26">
        <f>IF(F74="","",IF(L74="¢/mi",F74*100/B74,B74/F74))</f>
      </c>
      <c r="L74" s="23" t="str">
        <f t="shared" si="15"/>
        <v>¢/mi</v>
      </c>
      <c r="M74">
        <f t="shared" si="11"/>
      </c>
      <c r="N74">
        <f t="shared" si="12"/>
      </c>
    </row>
    <row r="75" spans="1:14" ht="15.75" customHeight="1" thickBot="1">
      <c r="A75" s="58"/>
      <c r="B75" s="27">
        <f>IF(B74=0,"",B74*1.609344^IF(C74="mi",1,-1))</f>
      </c>
      <c r="C75" s="28" t="str">
        <f>IF(C74="mi","km","mi")</f>
        <v>km</v>
      </c>
      <c r="D75" s="29">
        <f>IF(D74=0,"",D74*3.785411784^IF(E74="gal",1,-1))</f>
      </c>
      <c r="E75" s="28" t="str">
        <f>IF(E74="L","gal","L")</f>
        <v>L</v>
      </c>
      <c r="F75" s="60"/>
      <c r="G75" s="30">
        <f>IF(D74="","",F74/D75)</f>
      </c>
      <c r="H75" s="28">
        <f t="shared" si="13"/>
      </c>
      <c r="I75" s="31">
        <f>IF(D75="","",IF(C75="mi",B75/IF(E75="gal",D75,D74),IF(E75="L",D75,D74)*100/B75))</f>
      </c>
      <c r="J75" s="28" t="str">
        <f t="shared" si="14"/>
        <v>L/100km</v>
      </c>
      <c r="K75" s="32">
        <f>IF(F74="","",IF(L75="¢/mi",F74*100/B75,B75/F74))</f>
      </c>
      <c r="L75" s="28" t="str">
        <f t="shared" si="15"/>
        <v>km/$</v>
      </c>
      <c r="M75">
        <f t="shared" si="11"/>
      </c>
      <c r="N75">
        <f t="shared" si="12"/>
      </c>
    </row>
    <row r="76" spans="1:14" ht="15" customHeight="1">
      <c r="A76" s="53"/>
      <c r="B76" s="42"/>
      <c r="C76" s="43" t="s">
        <v>9</v>
      </c>
      <c r="D76" s="44"/>
      <c r="E76" s="43" t="s">
        <v>10</v>
      </c>
      <c r="F76" s="55"/>
      <c r="G76" s="14">
        <f>IF(D76="","",F76/D76)</f>
      </c>
      <c r="H76" s="13">
        <f t="shared" si="13"/>
      </c>
      <c r="I76" s="15">
        <f>IF(D76="","",IF(C76="mi",B76/IF(E76="gal",D76,D77),IF(E76="L",D76,D77)*100/B76))</f>
      </c>
      <c r="J76" s="13" t="str">
        <f t="shared" si="14"/>
        <v>mpg</v>
      </c>
      <c r="K76" s="16">
        <f>IF(F76="","",IF(L76="¢/mi",F76*100/B76,B76/F76))</f>
      </c>
      <c r="L76" s="13" t="str">
        <f t="shared" si="15"/>
        <v>¢/mi</v>
      </c>
      <c r="M76">
        <f t="shared" si="11"/>
      </c>
      <c r="N76">
        <f t="shared" si="12"/>
      </c>
    </row>
    <row r="77" spans="1:14" ht="15.75" customHeight="1" thickBot="1">
      <c r="A77" s="54"/>
      <c r="B77" s="17">
        <f>IF(B76=0,"",B76*1.609344^IF(C76="mi",1,-1))</f>
      </c>
      <c r="C77" s="18" t="str">
        <f>IF(C76="mi","km","mi")</f>
        <v>km</v>
      </c>
      <c r="D77" s="19">
        <f>IF(D76=0,"",D76*3.785411784^IF(E76="gal",1,-1))</f>
      </c>
      <c r="E77" s="18" t="str">
        <f>IF(E76="L","gal","L")</f>
        <v>L</v>
      </c>
      <c r="F77" s="56"/>
      <c r="G77" s="20">
        <f>IF(D76="","",F76/D77)</f>
      </c>
      <c r="H77" s="18">
        <f t="shared" si="13"/>
      </c>
      <c r="I77" s="21">
        <f>IF(D77="","",IF(C77="mi",B77/IF(E77="gal",D77,D76),IF(E77="L",D77,D76)*100/B77))</f>
      </c>
      <c r="J77" s="18" t="str">
        <f t="shared" si="14"/>
        <v>L/100km</v>
      </c>
      <c r="K77" s="22">
        <f>IF(F76="","",IF(L77="¢/mi",F76*100/B77,B77/F76))</f>
      </c>
      <c r="L77" s="18" t="str">
        <f t="shared" si="15"/>
        <v>km/$</v>
      </c>
      <c r="M77">
        <f t="shared" si="11"/>
      </c>
      <c r="N77">
        <f t="shared" si="12"/>
      </c>
    </row>
    <row r="78" spans="1:14" ht="15" customHeight="1">
      <c r="A78" s="57"/>
      <c r="B78" s="45"/>
      <c r="C78" s="46" t="s">
        <v>9</v>
      </c>
      <c r="D78" s="47"/>
      <c r="E78" s="46" t="s">
        <v>10</v>
      </c>
      <c r="F78" s="59"/>
      <c r="G78" s="24">
        <f>IF(D78="","",F78/D78)</f>
      </c>
      <c r="H78" s="23">
        <f t="shared" si="13"/>
      </c>
      <c r="I78" s="25">
        <f>IF(D78="","",IF(C78="mi",B78/IF(E78="gal",D78,D79),IF(E78="L",D78,D79)*100/B78))</f>
      </c>
      <c r="J78" s="23" t="str">
        <f t="shared" si="14"/>
        <v>mpg</v>
      </c>
      <c r="K78" s="26">
        <f>IF(F78="","",IF(L78="¢/mi",F78*100/B78,B78/F78))</f>
      </c>
      <c r="L78" s="23" t="str">
        <f t="shared" si="15"/>
        <v>¢/mi</v>
      </c>
      <c r="M78">
        <f t="shared" si="11"/>
      </c>
      <c r="N78">
        <f t="shared" si="12"/>
      </c>
    </row>
    <row r="79" spans="1:14" ht="15.75" customHeight="1" thickBot="1">
      <c r="A79" s="58"/>
      <c r="B79" s="27">
        <f>IF(B78=0,"",B78*1.609344^IF(C78="mi",1,-1))</f>
      </c>
      <c r="C79" s="28" t="str">
        <f>IF(C78="mi","km","mi")</f>
        <v>km</v>
      </c>
      <c r="D79" s="29">
        <f>IF(D78=0,"",D78*3.785411784^IF(E78="gal",1,-1))</f>
      </c>
      <c r="E79" s="28" t="str">
        <f>IF(E78="L","gal","L")</f>
        <v>L</v>
      </c>
      <c r="F79" s="60"/>
      <c r="G79" s="30">
        <f>IF(D78="","",F78/D79)</f>
      </c>
      <c r="H79" s="28">
        <f t="shared" si="13"/>
      </c>
      <c r="I79" s="31">
        <f>IF(D79="","",IF(C79="mi",B79/IF(E79="gal",D79,D78),IF(E79="L",D79,D78)*100/B79))</f>
      </c>
      <c r="J79" s="28" t="str">
        <f t="shared" si="14"/>
        <v>L/100km</v>
      </c>
      <c r="K79" s="32">
        <f>IF(F78="","",IF(L79="¢/mi",F78*100/B79,B79/F78))</f>
      </c>
      <c r="L79" s="28" t="str">
        <f t="shared" si="15"/>
        <v>km/$</v>
      </c>
      <c r="M79">
        <f t="shared" si="11"/>
      </c>
      <c r="N79">
        <f t="shared" si="12"/>
      </c>
    </row>
    <row r="80" spans="1:14" ht="15" customHeight="1">
      <c r="A80" s="53"/>
      <c r="B80" s="42"/>
      <c r="C80" s="43" t="s">
        <v>9</v>
      </c>
      <c r="D80" s="44"/>
      <c r="E80" s="43" t="s">
        <v>10</v>
      </c>
      <c r="F80" s="55"/>
      <c r="G80" s="14">
        <f>IF(D80="","",F80/D80)</f>
      </c>
      <c r="H80" s="13">
        <f t="shared" si="13"/>
      </c>
      <c r="I80" s="15">
        <f>IF(D80="","",IF(C80="mi",B80/IF(E80="gal",D80,D81),IF(E80="L",D80,D81)*100/B80))</f>
      </c>
      <c r="J80" s="13" t="str">
        <f t="shared" si="14"/>
        <v>mpg</v>
      </c>
      <c r="K80" s="16">
        <f>IF(F80="","",IF(L80="¢/mi",F80*100/B80,B80/F80))</f>
      </c>
      <c r="L80" s="13" t="str">
        <f t="shared" si="15"/>
        <v>¢/mi</v>
      </c>
      <c r="M80">
        <f t="shared" si="11"/>
      </c>
      <c r="N80">
        <f t="shared" si="12"/>
      </c>
    </row>
    <row r="81" spans="1:14" ht="15.75" customHeight="1" thickBot="1">
      <c r="A81" s="54"/>
      <c r="B81" s="17">
        <f>IF(B80=0,"",B80*1.609344^IF(C80="mi",1,-1))</f>
      </c>
      <c r="C81" s="18" t="str">
        <f>IF(C80="mi","km","mi")</f>
        <v>km</v>
      </c>
      <c r="D81" s="19">
        <f>IF(D80=0,"",D80*3.785411784^IF(E80="gal",1,-1))</f>
      </c>
      <c r="E81" s="18" t="str">
        <f>IF(E80="L","gal","L")</f>
        <v>L</v>
      </c>
      <c r="F81" s="56"/>
      <c r="G81" s="20">
        <f>IF(D80="","",F80/D81)</f>
      </c>
      <c r="H81" s="18">
        <f t="shared" si="13"/>
      </c>
      <c r="I81" s="21">
        <f>IF(D81="","",IF(C81="mi",B81/IF(E81="gal",D81,D80),IF(E81="L",D81,D80)*100/B81))</f>
      </c>
      <c r="J81" s="18" t="str">
        <f t="shared" si="14"/>
        <v>L/100km</v>
      </c>
      <c r="K81" s="22">
        <f>IF(F80="","",IF(L81="¢/mi",F80*100/B81,B81/F80))</f>
      </c>
      <c r="L81" s="18" t="str">
        <f t="shared" si="15"/>
        <v>km/$</v>
      </c>
      <c r="M81">
        <f t="shared" si="11"/>
      </c>
      <c r="N81">
        <f t="shared" si="12"/>
      </c>
    </row>
    <row r="82" spans="1:14" ht="15" customHeight="1">
      <c r="A82" s="57"/>
      <c r="B82" s="45"/>
      <c r="C82" s="46" t="s">
        <v>9</v>
      </c>
      <c r="D82" s="47"/>
      <c r="E82" s="46" t="s">
        <v>10</v>
      </c>
      <c r="F82" s="59"/>
      <c r="G82" s="24">
        <f>IF(D82="","",F82/D82)</f>
      </c>
      <c r="H82" s="23">
        <f t="shared" si="13"/>
      </c>
      <c r="I82" s="25">
        <f>IF(D82="","",IF(C82="mi",B82/IF(E82="gal",D82,D83),IF(E82="L",D82,D83)*100/B82))</f>
      </c>
      <c r="J82" s="23" t="str">
        <f t="shared" si="14"/>
        <v>mpg</v>
      </c>
      <c r="K82" s="26">
        <f>IF(F82="","",IF(L82="¢/mi",F82*100/B82,B82/F82))</f>
      </c>
      <c r="L82" s="23" t="str">
        <f t="shared" si="15"/>
        <v>¢/mi</v>
      </c>
      <c r="M82">
        <f t="shared" si="11"/>
      </c>
      <c r="N82">
        <f t="shared" si="12"/>
      </c>
    </row>
    <row r="83" spans="1:14" ht="15.75" customHeight="1" thickBot="1">
      <c r="A83" s="58"/>
      <c r="B83" s="27">
        <f>IF(B82=0,"",B82*1.609344^IF(C82="mi",1,-1))</f>
      </c>
      <c r="C83" s="28" t="str">
        <f>IF(C82="mi","km","mi")</f>
        <v>km</v>
      </c>
      <c r="D83" s="29">
        <f>IF(D82=0,"",D82*3.785411784^IF(E82="gal",1,-1))</f>
      </c>
      <c r="E83" s="28" t="str">
        <f>IF(E82="L","gal","L")</f>
        <v>L</v>
      </c>
      <c r="F83" s="60"/>
      <c r="G83" s="30">
        <f>IF(D82="","",F82/D83)</f>
      </c>
      <c r="H83" s="28">
        <f t="shared" si="13"/>
      </c>
      <c r="I83" s="31">
        <f>IF(D83="","",IF(C83="mi",B83/IF(E83="gal",D83,D82),IF(E83="L",D83,D82)*100/B83))</f>
      </c>
      <c r="J83" s="28" t="str">
        <f t="shared" si="14"/>
        <v>L/100km</v>
      </c>
      <c r="K83" s="32">
        <f>IF(F82="","",IF(L83="¢/mi",F82*100/B83,B83/F82))</f>
      </c>
      <c r="L83" s="28" t="str">
        <f t="shared" si="15"/>
        <v>km/$</v>
      </c>
      <c r="M83">
        <f t="shared" si="11"/>
      </c>
      <c r="N83">
        <f t="shared" si="12"/>
      </c>
    </row>
    <row r="84" spans="1:14" ht="15" customHeight="1">
      <c r="A84" s="53"/>
      <c r="B84" s="42"/>
      <c r="C84" s="43" t="s">
        <v>9</v>
      </c>
      <c r="D84" s="44"/>
      <c r="E84" s="43" t="s">
        <v>10</v>
      </c>
      <c r="F84" s="55"/>
      <c r="G84" s="14">
        <f>IF(D84="","",F84/D84)</f>
      </c>
      <c r="H84" s="13">
        <f t="shared" si="13"/>
      </c>
      <c r="I84" s="15">
        <f>IF(D84="","",IF(C84="mi",B84/IF(E84="gal",D84,D85),IF(E84="L",D84,D85)*100/B84))</f>
      </c>
      <c r="J84" s="13" t="str">
        <f t="shared" si="14"/>
        <v>mpg</v>
      </c>
      <c r="K84" s="16">
        <f>IF(F84="","",IF(L84="¢/mi",F84*100/B84,B84/F84))</f>
      </c>
      <c r="L84" s="13" t="str">
        <f t="shared" si="15"/>
        <v>¢/mi</v>
      </c>
      <c r="M84">
        <f t="shared" si="11"/>
      </c>
      <c r="N84">
        <f t="shared" si="12"/>
      </c>
    </row>
    <row r="85" spans="1:14" ht="15.75" customHeight="1" thickBot="1">
      <c r="A85" s="54"/>
      <c r="B85" s="17">
        <f>IF(B84=0,"",B84*1.609344^IF(C84="mi",1,-1))</f>
      </c>
      <c r="C85" s="18" t="str">
        <f>IF(C84="mi","km","mi")</f>
        <v>km</v>
      </c>
      <c r="D85" s="19">
        <f>IF(D84=0,"",D84*3.785411784^IF(E84="gal",1,-1))</f>
      </c>
      <c r="E85" s="18" t="str">
        <f>IF(E84="L","gal","L")</f>
        <v>L</v>
      </c>
      <c r="F85" s="56"/>
      <c r="G85" s="20">
        <f>IF(D84="","",F84/D85)</f>
      </c>
      <c r="H85" s="18">
        <f t="shared" si="13"/>
      </c>
      <c r="I85" s="21">
        <f>IF(D85="","",IF(C85="mi",B85/IF(E85="gal",D85,D84),IF(E85="L",D85,D84)*100/B85))</f>
      </c>
      <c r="J85" s="18" t="str">
        <f t="shared" si="14"/>
        <v>L/100km</v>
      </c>
      <c r="K85" s="22">
        <f>IF(F84="","",IF(L85="¢/mi",F84*100/B85,B85/F84))</f>
      </c>
      <c r="L85" s="18" t="str">
        <f t="shared" si="15"/>
        <v>km/$</v>
      </c>
      <c r="M85">
        <f t="shared" si="11"/>
      </c>
      <c r="N85">
        <f t="shared" si="12"/>
      </c>
    </row>
    <row r="86" spans="1:14" ht="15" customHeight="1">
      <c r="A86" s="57"/>
      <c r="B86" s="45"/>
      <c r="C86" s="46" t="s">
        <v>9</v>
      </c>
      <c r="D86" s="47"/>
      <c r="E86" s="46" t="s">
        <v>10</v>
      </c>
      <c r="F86" s="59"/>
      <c r="G86" s="24">
        <f>IF(D86="","",F86/D86)</f>
      </c>
      <c r="H86" s="23">
        <f t="shared" si="13"/>
      </c>
      <c r="I86" s="25">
        <f>IF(D86="","",IF(C86="mi",B86/IF(E86="gal",D86,D87),IF(E86="L",D86,D87)*100/B86))</f>
      </c>
      <c r="J86" s="23" t="str">
        <f t="shared" si="14"/>
        <v>mpg</v>
      </c>
      <c r="K86" s="26">
        <f>IF(F86="","",IF(L86="¢/mi",F86*100/B86,B86/F86))</f>
      </c>
      <c r="L86" s="23" t="str">
        <f t="shared" si="15"/>
        <v>¢/mi</v>
      </c>
      <c r="M86">
        <f t="shared" si="11"/>
      </c>
      <c r="N86">
        <f t="shared" si="12"/>
      </c>
    </row>
    <row r="87" spans="1:14" ht="15.75" customHeight="1" thickBot="1">
      <c r="A87" s="58"/>
      <c r="B87" s="27">
        <f>IF(B86=0,"",B86*1.609344^IF(C86="mi",1,-1))</f>
      </c>
      <c r="C87" s="28" t="str">
        <f>IF(C86="mi","km","mi")</f>
        <v>km</v>
      </c>
      <c r="D87" s="29">
        <f>IF(D86=0,"",D86*3.785411784^IF(E86="gal",1,-1))</f>
      </c>
      <c r="E87" s="28" t="str">
        <f>IF(E86="L","gal","L")</f>
        <v>L</v>
      </c>
      <c r="F87" s="60"/>
      <c r="G87" s="30">
        <f>IF(D86="","",F86/D87)</f>
      </c>
      <c r="H87" s="28">
        <f t="shared" si="13"/>
      </c>
      <c r="I87" s="31">
        <f>IF(D87="","",IF(C87="mi",B87/IF(E87="gal",D87,D86),IF(E87="L",D87,D86)*100/B87))</f>
      </c>
      <c r="J87" s="28" t="str">
        <f t="shared" si="14"/>
        <v>L/100km</v>
      </c>
      <c r="K87" s="32">
        <f>IF(F86="","",IF(L87="¢/mi",F86*100/B87,B87/F86))</f>
      </c>
      <c r="L87" s="28" t="str">
        <f t="shared" si="15"/>
        <v>km/$</v>
      </c>
      <c r="M87">
        <f t="shared" si="11"/>
      </c>
      <c r="N87">
        <f t="shared" si="12"/>
      </c>
    </row>
    <row r="88" spans="1:14" ht="15" customHeight="1">
      <c r="A88" s="53"/>
      <c r="B88" s="42"/>
      <c r="C88" s="43" t="s">
        <v>9</v>
      </c>
      <c r="D88" s="44"/>
      <c r="E88" s="43" t="s">
        <v>10</v>
      </c>
      <c r="F88" s="55"/>
      <c r="G88" s="14">
        <f>IF(D88="","",F88/D88)</f>
      </c>
      <c r="H88" s="13">
        <f t="shared" si="13"/>
      </c>
      <c r="I88" s="15">
        <f>IF(D88="","",IF(C88="mi",B88/IF(E88="gal",D88,D89),IF(E88="L",D88,D89)*100/B88))</f>
      </c>
      <c r="J88" s="13" t="str">
        <f t="shared" si="14"/>
        <v>mpg</v>
      </c>
      <c r="K88" s="16">
        <f>IF(F88="","",IF(L88="¢/mi",F88*100/B88,B88/F88))</f>
      </c>
      <c r="L88" s="13" t="str">
        <f t="shared" si="15"/>
        <v>¢/mi</v>
      </c>
      <c r="M88">
        <f t="shared" si="11"/>
      </c>
      <c r="N88">
        <f t="shared" si="12"/>
      </c>
    </row>
    <row r="89" spans="1:14" ht="15.75" customHeight="1" thickBot="1">
      <c r="A89" s="54"/>
      <c r="B89" s="17">
        <f>IF(B88=0,"",B88*1.609344^IF(C88="mi",1,-1))</f>
      </c>
      <c r="C89" s="18" t="str">
        <f>IF(C88="mi","km","mi")</f>
        <v>km</v>
      </c>
      <c r="D89" s="19">
        <f>IF(D88=0,"",D88*3.785411784^IF(E88="gal",1,-1))</f>
      </c>
      <c r="E89" s="18" t="str">
        <f>IF(E88="L","gal","L")</f>
        <v>L</v>
      </c>
      <c r="F89" s="56"/>
      <c r="G89" s="20">
        <f>IF(D88="","",F88/D89)</f>
      </c>
      <c r="H89" s="18">
        <f t="shared" si="13"/>
      </c>
      <c r="I89" s="21">
        <f>IF(D89="","",IF(C89="mi",B89/IF(E89="gal",D89,D88),IF(E89="L",D89,D88)*100/B89))</f>
      </c>
      <c r="J89" s="18" t="str">
        <f t="shared" si="14"/>
        <v>L/100km</v>
      </c>
      <c r="K89" s="22">
        <f>IF(F88="","",IF(L89="¢/mi",F88*100/B89,B89/F88))</f>
      </c>
      <c r="L89" s="18" t="str">
        <f t="shared" si="15"/>
        <v>km/$</v>
      </c>
      <c r="M89">
        <f t="shared" si="11"/>
      </c>
      <c r="N89">
        <f t="shared" si="12"/>
      </c>
    </row>
    <row r="90" spans="1:14" ht="15" customHeight="1">
      <c r="A90" s="57"/>
      <c r="B90" s="45"/>
      <c r="C90" s="46" t="s">
        <v>9</v>
      </c>
      <c r="D90" s="47"/>
      <c r="E90" s="46" t="s">
        <v>10</v>
      </c>
      <c r="F90" s="59"/>
      <c r="G90" s="24">
        <f>IF(D90="","",F90/D90)</f>
      </c>
      <c r="H90" s="23">
        <f t="shared" si="13"/>
      </c>
      <c r="I90" s="25">
        <f>IF(D90="","",IF(C90="mi",B90/IF(E90="gal",D90,D91),IF(E90="L",D90,D91)*100/B90))</f>
      </c>
      <c r="J90" s="23" t="str">
        <f t="shared" si="14"/>
        <v>mpg</v>
      </c>
      <c r="K90" s="26">
        <f>IF(F90="","",IF(L90="¢/mi",F90*100/B90,B90/F90))</f>
      </c>
      <c r="L90" s="23" t="str">
        <f t="shared" si="15"/>
        <v>¢/mi</v>
      </c>
      <c r="M90">
        <f t="shared" si="11"/>
      </c>
      <c r="N90">
        <f t="shared" si="12"/>
      </c>
    </row>
    <row r="91" spans="1:14" ht="15.75" customHeight="1" thickBot="1">
      <c r="A91" s="58"/>
      <c r="B91" s="27">
        <f>IF(B90=0,"",B90*1.609344^IF(C90="mi",1,-1))</f>
      </c>
      <c r="C91" s="28" t="str">
        <f>IF(C90="mi","km","mi")</f>
        <v>km</v>
      </c>
      <c r="D91" s="29">
        <f>IF(D90=0,"",D90*3.785411784^IF(E90="gal",1,-1))</f>
      </c>
      <c r="E91" s="28" t="str">
        <f>IF(E90="L","gal","L")</f>
        <v>L</v>
      </c>
      <c r="F91" s="60"/>
      <c r="G91" s="30">
        <f>IF(D90="","",F90/D91)</f>
      </c>
      <c r="H91" s="28">
        <f t="shared" si="13"/>
      </c>
      <c r="I91" s="31">
        <f>IF(D91="","",IF(C91="mi",B91/IF(E91="gal",D91,D90),IF(E91="L",D91,D90)*100/B91))</f>
      </c>
      <c r="J91" s="28" t="str">
        <f t="shared" si="14"/>
        <v>L/100km</v>
      </c>
      <c r="K91" s="32">
        <f>IF(F90="","",IF(L91="¢/mi",F90*100/B91,B91/F90))</f>
      </c>
      <c r="L91" s="28" t="str">
        <f t="shared" si="15"/>
        <v>km/$</v>
      </c>
      <c r="M91">
        <f t="shared" si="11"/>
      </c>
      <c r="N91">
        <f t="shared" si="12"/>
      </c>
    </row>
    <row r="92" spans="1:14" ht="15" customHeight="1">
      <c r="A92" s="53"/>
      <c r="B92" s="42"/>
      <c r="C92" s="43" t="s">
        <v>9</v>
      </c>
      <c r="D92" s="44"/>
      <c r="E92" s="43" t="s">
        <v>10</v>
      </c>
      <c r="F92" s="55"/>
      <c r="G92" s="14">
        <f>IF(D92="","",F92/D92)</f>
      </c>
      <c r="H92" s="13">
        <f t="shared" si="13"/>
      </c>
      <c r="I92" s="15">
        <f>IF(D92="","",IF(C92="mi",B92/IF(E92="gal",D92,D93),IF(E92="L",D92,D93)*100/B92))</f>
      </c>
      <c r="J92" s="13" t="str">
        <f t="shared" si="14"/>
        <v>mpg</v>
      </c>
      <c r="K92" s="16">
        <f>IF(F92="","",IF(L92="¢/mi",F92*100/B92,B92/F92))</f>
      </c>
      <c r="L92" s="13" t="str">
        <f t="shared" si="15"/>
        <v>¢/mi</v>
      </c>
      <c r="M92">
        <f t="shared" si="11"/>
      </c>
      <c r="N92">
        <f t="shared" si="12"/>
      </c>
    </row>
    <row r="93" spans="1:14" ht="15.75" customHeight="1" thickBot="1">
      <c r="A93" s="54"/>
      <c r="B93" s="17">
        <f>IF(B92=0,"",B92*1.609344^IF(C92="mi",1,-1))</f>
      </c>
      <c r="C93" s="18" t="str">
        <f>IF(C92="mi","km","mi")</f>
        <v>km</v>
      </c>
      <c r="D93" s="19">
        <f>IF(D92=0,"",D92*3.785411784^IF(E92="gal",1,-1))</f>
      </c>
      <c r="E93" s="18" t="str">
        <f>IF(E92="L","gal","L")</f>
        <v>L</v>
      </c>
      <c r="F93" s="56"/>
      <c r="G93" s="20">
        <f>IF(D92="","",F92/D93)</f>
      </c>
      <c r="H93" s="18">
        <f t="shared" si="13"/>
      </c>
      <c r="I93" s="21">
        <f>IF(D93="","",IF(C93="mi",B93/IF(E93="gal",D93,D92),IF(E93="L",D93,D92)*100/B93))</f>
      </c>
      <c r="J93" s="18" t="str">
        <f t="shared" si="14"/>
        <v>L/100km</v>
      </c>
      <c r="K93" s="22">
        <f>IF(F92="","",IF(L93="¢/mi",F92*100/B93,B93/F92))</f>
      </c>
      <c r="L93" s="18" t="str">
        <f t="shared" si="15"/>
        <v>km/$</v>
      </c>
      <c r="M93">
        <f t="shared" si="11"/>
      </c>
      <c r="N93">
        <f t="shared" si="12"/>
      </c>
    </row>
    <row r="94" spans="1:14" ht="15" customHeight="1">
      <c r="A94" s="57"/>
      <c r="B94" s="45"/>
      <c r="C94" s="46" t="s">
        <v>9</v>
      </c>
      <c r="D94" s="47"/>
      <c r="E94" s="46" t="s">
        <v>10</v>
      </c>
      <c r="F94" s="59"/>
      <c r="G94" s="24">
        <f>IF(D94="","",F94/D94)</f>
      </c>
      <c r="H94" s="23">
        <f t="shared" si="13"/>
      </c>
      <c r="I94" s="25">
        <f>IF(D94="","",IF(C94="mi",B94/IF(E94="gal",D94,D95),IF(E94="L",D94,D95)*100/B94))</f>
      </c>
      <c r="J94" s="23" t="str">
        <f t="shared" si="14"/>
        <v>mpg</v>
      </c>
      <c r="K94" s="26">
        <f>IF(F94="","",IF(L94="¢/mi",F94*100/B94,B94/F94))</f>
      </c>
      <c r="L94" s="23" t="str">
        <f t="shared" si="15"/>
        <v>¢/mi</v>
      </c>
      <c r="M94">
        <f t="shared" si="11"/>
      </c>
      <c r="N94">
        <f t="shared" si="12"/>
      </c>
    </row>
    <row r="95" spans="1:14" ht="15.75" customHeight="1" thickBot="1">
      <c r="A95" s="58"/>
      <c r="B95" s="27">
        <f>IF(B94=0,"",B94*1.609344^IF(C94="mi",1,-1))</f>
      </c>
      <c r="C95" s="28" t="str">
        <f>IF(C94="mi","km","mi")</f>
        <v>km</v>
      </c>
      <c r="D95" s="29">
        <f>IF(D94=0,"",D94*3.785411784^IF(E94="gal",1,-1))</f>
      </c>
      <c r="E95" s="28" t="str">
        <f>IF(E94="L","gal","L")</f>
        <v>L</v>
      </c>
      <c r="F95" s="60"/>
      <c r="G95" s="30">
        <f>IF(D94="","",F94/D95)</f>
      </c>
      <c r="H95" s="28">
        <f t="shared" si="13"/>
      </c>
      <c r="I95" s="31">
        <f>IF(D95="","",IF(C95="mi",B95/IF(E95="gal",D95,D94),IF(E95="L",D95,D94)*100/B95))</f>
      </c>
      <c r="J95" s="28" t="str">
        <f t="shared" si="14"/>
        <v>L/100km</v>
      </c>
      <c r="K95" s="32">
        <f>IF(F94="","",IF(L95="¢/mi",F94*100/B95,B95/F94))</f>
      </c>
      <c r="L95" s="28" t="str">
        <f t="shared" si="15"/>
        <v>km/$</v>
      </c>
      <c r="M95">
        <f t="shared" si="11"/>
      </c>
      <c r="N95">
        <f t="shared" si="12"/>
      </c>
    </row>
    <row r="96" spans="1:14" ht="15" customHeight="1">
      <c r="A96" s="53"/>
      <c r="B96" s="42"/>
      <c r="C96" s="43" t="s">
        <v>9</v>
      </c>
      <c r="D96" s="44"/>
      <c r="E96" s="43" t="s">
        <v>10</v>
      </c>
      <c r="F96" s="55"/>
      <c r="G96" s="14">
        <f>IF(D96="","",F96/D96)</f>
      </c>
      <c r="H96" s="13">
        <f t="shared" si="13"/>
      </c>
      <c r="I96" s="15">
        <f>IF(D96="","",IF(C96="mi",B96/IF(E96="gal",D96,D97),IF(E96="L",D96,D97)*100/B96))</f>
      </c>
      <c r="J96" s="13" t="str">
        <f t="shared" si="14"/>
        <v>mpg</v>
      </c>
      <c r="K96" s="16">
        <f>IF(F96="","",IF(L96="¢/mi",F96*100/B96,B96/F96))</f>
      </c>
      <c r="L96" s="13" t="str">
        <f t="shared" si="15"/>
        <v>¢/mi</v>
      </c>
      <c r="M96">
        <f t="shared" si="11"/>
      </c>
      <c r="N96">
        <f t="shared" si="12"/>
      </c>
    </row>
    <row r="97" spans="1:14" ht="15.75" customHeight="1" thickBot="1">
      <c r="A97" s="54"/>
      <c r="B97" s="17">
        <f>IF(B96=0,"",B96*1.609344^IF(C96="mi",1,-1))</f>
      </c>
      <c r="C97" s="18" t="str">
        <f>IF(C96="mi","km","mi")</f>
        <v>km</v>
      </c>
      <c r="D97" s="19">
        <f>IF(D96=0,"",D96*3.785411784^IF(E96="gal",1,-1))</f>
      </c>
      <c r="E97" s="18" t="str">
        <f>IF(E96="L","gal","L")</f>
        <v>L</v>
      </c>
      <c r="F97" s="56"/>
      <c r="G97" s="20">
        <f>IF(D96="","",F96/D97)</f>
      </c>
      <c r="H97" s="18">
        <f t="shared" si="13"/>
      </c>
      <c r="I97" s="21">
        <f>IF(D97="","",IF(C97="mi",B97/IF(E97="gal",D97,D96),IF(E97="L",D97,D96)*100/B97))</f>
      </c>
      <c r="J97" s="18" t="str">
        <f t="shared" si="14"/>
        <v>L/100km</v>
      </c>
      <c r="K97" s="22">
        <f>IF(F96="","",IF(L97="¢/mi",F96*100/B97,B97/F96))</f>
      </c>
      <c r="L97" s="18" t="str">
        <f t="shared" si="15"/>
        <v>km/$</v>
      </c>
      <c r="M97">
        <f t="shared" si="11"/>
      </c>
      <c r="N97">
        <f t="shared" si="12"/>
      </c>
    </row>
    <row r="98" spans="1:14" ht="15" customHeight="1">
      <c r="A98" s="57"/>
      <c r="B98" s="45"/>
      <c r="C98" s="46" t="s">
        <v>9</v>
      </c>
      <c r="D98" s="47"/>
      <c r="E98" s="46" t="s">
        <v>10</v>
      </c>
      <c r="F98" s="59"/>
      <c r="G98" s="24">
        <f>IF(D98="","",F98/D98)</f>
      </c>
      <c r="H98" s="23">
        <f t="shared" si="13"/>
      </c>
      <c r="I98" s="25">
        <f>IF(D98="","",IF(C98="mi",B98/IF(E98="gal",D98,D99),IF(E98="L",D98,D99)*100/B98))</f>
      </c>
      <c r="J98" s="23" t="str">
        <f t="shared" si="14"/>
        <v>mpg</v>
      </c>
      <c r="K98" s="26">
        <f>IF(F98="","",IF(L98="¢/mi",F98*100/B98,B98/F98))</f>
      </c>
      <c r="L98" s="23" t="str">
        <f t="shared" si="15"/>
        <v>¢/mi</v>
      </c>
      <c r="M98">
        <f t="shared" si="11"/>
      </c>
      <c r="N98">
        <f t="shared" si="12"/>
      </c>
    </row>
    <row r="99" spans="1:14" ht="15.75" customHeight="1" thickBot="1">
      <c r="A99" s="58"/>
      <c r="B99" s="27">
        <f>IF(B98=0,"",B98*1.609344^IF(C98="mi",1,-1))</f>
      </c>
      <c r="C99" s="28" t="str">
        <f>IF(C98="mi","km","mi")</f>
        <v>km</v>
      </c>
      <c r="D99" s="29">
        <f>IF(D98=0,"",D98*3.785411784^IF(E98="gal",1,-1))</f>
      </c>
      <c r="E99" s="28" t="str">
        <f>IF(E98="L","gal","L")</f>
        <v>L</v>
      </c>
      <c r="F99" s="60"/>
      <c r="G99" s="30">
        <f>IF(D98="","",F98/D99)</f>
      </c>
      <c r="H99" s="28">
        <f t="shared" si="13"/>
      </c>
      <c r="I99" s="31">
        <f>IF(D99="","",IF(C99="mi",B99/IF(E99="gal",D99,D98),IF(E99="L",D99,D98)*100/B99))</f>
      </c>
      <c r="J99" s="28" t="str">
        <f t="shared" si="14"/>
        <v>L/100km</v>
      </c>
      <c r="K99" s="32">
        <f>IF(F98="","",IF(L99="¢/mi",F98*100/B99,B99/F98))</f>
      </c>
      <c r="L99" s="28" t="str">
        <f t="shared" si="15"/>
        <v>km/$</v>
      </c>
      <c r="M99">
        <f t="shared" si="11"/>
      </c>
      <c r="N99">
        <f t="shared" si="12"/>
      </c>
    </row>
    <row r="100" spans="1:14" ht="15" customHeight="1">
      <c r="A100" s="53"/>
      <c r="B100" s="42"/>
      <c r="C100" s="43" t="s">
        <v>9</v>
      </c>
      <c r="D100" s="44"/>
      <c r="E100" s="43" t="s">
        <v>10</v>
      </c>
      <c r="F100" s="55"/>
      <c r="G100" s="14">
        <f>IF(D100="","",F100/D100)</f>
      </c>
      <c r="H100" s="13">
        <f t="shared" si="13"/>
      </c>
      <c r="I100" s="15">
        <f>IF(D100="","",IF(C100="mi",B100/IF(E100="gal",D100,D101),IF(E100="L",D100,D101)*100/B100))</f>
      </c>
      <c r="J100" s="13" t="str">
        <f t="shared" si="14"/>
        <v>mpg</v>
      </c>
      <c r="K100" s="16">
        <f>IF(F100="","",IF(L100="¢/mi",F100*100/B100,B100/F100))</f>
      </c>
      <c r="L100" s="13" t="str">
        <f t="shared" si="15"/>
        <v>¢/mi</v>
      </c>
      <c r="M100">
        <f t="shared" si="11"/>
      </c>
      <c r="N100">
        <f t="shared" si="12"/>
      </c>
    </row>
    <row r="101" spans="1:14" ht="15.75" customHeight="1" thickBot="1">
      <c r="A101" s="54"/>
      <c r="B101" s="17">
        <f>IF(B100=0,"",B100*1.609344^IF(C100="mi",1,-1))</f>
      </c>
      <c r="C101" s="18" t="str">
        <f>IF(C100="mi","km","mi")</f>
        <v>km</v>
      </c>
      <c r="D101" s="19">
        <f>IF(D100=0,"",D100*3.785411784^IF(E100="gal",1,-1))</f>
      </c>
      <c r="E101" s="18" t="str">
        <f>IF(E100="L","gal","L")</f>
        <v>L</v>
      </c>
      <c r="F101" s="56"/>
      <c r="G101" s="20">
        <f>IF(D100="","",F100/D101)</f>
      </c>
      <c r="H101" s="18">
        <f t="shared" si="13"/>
      </c>
      <c r="I101" s="21">
        <f>IF(D101="","",IF(C101="mi",B101/IF(E101="gal",D101,D100),IF(E101="L",D101,D100)*100/B101))</f>
      </c>
      <c r="J101" s="18" t="str">
        <f t="shared" si="14"/>
        <v>L/100km</v>
      </c>
      <c r="K101" s="22">
        <f>IF(F100="","",IF(L101="¢/mi",F100*100/B101,B101/F100))</f>
      </c>
      <c r="L101" s="18" t="str">
        <f t="shared" si="15"/>
        <v>km/$</v>
      </c>
      <c r="M101">
        <f t="shared" si="11"/>
      </c>
      <c r="N101">
        <f t="shared" si="12"/>
      </c>
    </row>
    <row r="102" spans="1:14" ht="15" customHeight="1">
      <c r="A102" s="57"/>
      <c r="B102" s="45"/>
      <c r="C102" s="46" t="s">
        <v>9</v>
      </c>
      <c r="D102" s="47"/>
      <c r="E102" s="46" t="s">
        <v>10</v>
      </c>
      <c r="F102" s="59"/>
      <c r="G102" s="24">
        <f>IF(D102="","",F102/D102)</f>
      </c>
      <c r="H102" s="23">
        <f t="shared" si="13"/>
      </c>
      <c r="I102" s="25">
        <f>IF(D102="","",IF(C102="mi",B102/IF(E102="gal",D102,D103),IF(E102="L",D102,D103)*100/B102))</f>
      </c>
      <c r="J102" s="23" t="str">
        <f t="shared" si="14"/>
        <v>mpg</v>
      </c>
      <c r="K102" s="26">
        <f>IF(F102="","",IF(L102="¢/mi",F102*100/B102,B102/F102))</f>
      </c>
      <c r="L102" s="23" t="str">
        <f t="shared" si="15"/>
        <v>¢/mi</v>
      </c>
      <c r="M102">
        <f t="shared" si="11"/>
      </c>
      <c r="N102">
        <f t="shared" si="12"/>
      </c>
    </row>
    <row r="103" spans="1:14" ht="15.75" customHeight="1" thickBot="1">
      <c r="A103" s="58"/>
      <c r="B103" s="27">
        <f>IF(B102=0,"",B102*1.609344^IF(C102="mi",1,-1))</f>
      </c>
      <c r="C103" s="28" t="str">
        <f>IF(C102="mi","km","mi")</f>
        <v>km</v>
      </c>
      <c r="D103" s="29">
        <f>IF(D102=0,"",D102*3.785411784^IF(E102="gal",1,-1))</f>
      </c>
      <c r="E103" s="28" t="str">
        <f>IF(E102="L","gal","L")</f>
        <v>L</v>
      </c>
      <c r="F103" s="60"/>
      <c r="G103" s="30">
        <f>IF(D102="","",F102/D103)</f>
      </c>
      <c r="H103" s="28">
        <f t="shared" si="13"/>
      </c>
      <c r="I103" s="31">
        <f>IF(D103="","",IF(C103="mi",B103/IF(E103="gal",D103,D102),IF(E103="L",D103,D102)*100/B103))</f>
      </c>
      <c r="J103" s="28" t="str">
        <f t="shared" si="14"/>
        <v>L/100km</v>
      </c>
      <c r="K103" s="32">
        <f>IF(F102="","",IF(L103="¢/mi",F102*100/B103,B103/F102))</f>
      </c>
      <c r="L103" s="28" t="str">
        <f t="shared" si="15"/>
        <v>km/$</v>
      </c>
      <c r="M103">
        <f t="shared" si="11"/>
      </c>
      <c r="N103">
        <f t="shared" si="12"/>
      </c>
    </row>
    <row r="104" spans="1:14" ht="15" customHeight="1">
      <c r="A104" s="53"/>
      <c r="B104" s="42"/>
      <c r="C104" s="43" t="s">
        <v>9</v>
      </c>
      <c r="D104" s="44"/>
      <c r="E104" s="43" t="s">
        <v>10</v>
      </c>
      <c r="F104" s="55"/>
      <c r="G104" s="14">
        <f>IF(D104="","",F104/D104)</f>
      </c>
      <c r="H104" s="13">
        <f t="shared" si="13"/>
      </c>
      <c r="I104" s="15">
        <f>IF(D104="","",IF(C104="mi",B104/IF(E104="gal",D104,D105),IF(E104="L",D104,D105)*100/B104))</f>
      </c>
      <c r="J104" s="13" t="str">
        <f t="shared" si="14"/>
        <v>mpg</v>
      </c>
      <c r="K104" s="16">
        <f>IF(F104="","",IF(L104="¢/mi",F104*100/B104,B104/F104))</f>
      </c>
      <c r="L104" s="13" t="str">
        <f t="shared" si="15"/>
        <v>¢/mi</v>
      </c>
      <c r="M104">
        <f t="shared" si="11"/>
      </c>
      <c r="N104">
        <f t="shared" si="12"/>
      </c>
    </row>
    <row r="105" spans="1:14" ht="15.75" customHeight="1" thickBot="1">
      <c r="A105" s="54"/>
      <c r="B105" s="17">
        <f>IF(B104=0,"",B104*1.609344^IF(C104="mi",1,-1))</f>
      </c>
      <c r="C105" s="18" t="str">
        <f>IF(C104="mi","km","mi")</f>
        <v>km</v>
      </c>
      <c r="D105" s="19">
        <f>IF(D104=0,"",D104*3.785411784^IF(E104="gal",1,-1))</f>
      </c>
      <c r="E105" s="18" t="str">
        <f>IF(E104="L","gal","L")</f>
        <v>L</v>
      </c>
      <c r="F105" s="56"/>
      <c r="G105" s="20">
        <f>IF(D104="","",F104/D105)</f>
      </c>
      <c r="H105" s="18">
        <f t="shared" si="13"/>
      </c>
      <c r="I105" s="21">
        <f>IF(D105="","",IF(C105="mi",B105/IF(E105="gal",D105,D104),IF(E105="L",D105,D104)*100/B105))</f>
      </c>
      <c r="J105" s="18" t="str">
        <f t="shared" si="14"/>
        <v>L/100km</v>
      </c>
      <c r="K105" s="22">
        <f>IF(F104="","",IF(L105="¢/mi",F104*100/B105,B105/F104))</f>
      </c>
      <c r="L105" s="18" t="str">
        <f t="shared" si="15"/>
        <v>km/$</v>
      </c>
      <c r="M105">
        <f t="shared" si="11"/>
      </c>
      <c r="N105">
        <f t="shared" si="12"/>
      </c>
    </row>
    <row r="106" spans="1:14" ht="15" customHeight="1">
      <c r="A106" s="57"/>
      <c r="B106" s="45"/>
      <c r="C106" s="46" t="s">
        <v>9</v>
      </c>
      <c r="D106" s="47"/>
      <c r="E106" s="46" t="s">
        <v>10</v>
      </c>
      <c r="F106" s="59"/>
      <c r="G106" s="24">
        <f>IF(D106="","",F106/D106)</f>
      </c>
      <c r="H106" s="23">
        <f t="shared" si="13"/>
      </c>
      <c r="I106" s="25">
        <f>IF(D106="","",IF(C106="mi",B106/IF(E106="gal",D106,D107),IF(E106="L",D106,D107)*100/B106))</f>
      </c>
      <c r="J106" s="23" t="str">
        <f t="shared" si="14"/>
        <v>mpg</v>
      </c>
      <c r="K106" s="26">
        <f>IF(F106="","",IF(L106="¢/mi",F106*100/B106,B106/F106))</f>
      </c>
      <c r="L106" s="23" t="str">
        <f t="shared" si="15"/>
        <v>¢/mi</v>
      </c>
      <c r="M106">
        <f t="shared" si="11"/>
      </c>
      <c r="N106">
        <f t="shared" si="12"/>
      </c>
    </row>
    <row r="107" spans="1:14" ht="15.75" customHeight="1" thickBot="1">
      <c r="A107" s="58"/>
      <c r="B107" s="27">
        <f>IF(B106=0,"",B106*1.609344^IF(C106="mi",1,-1))</f>
      </c>
      <c r="C107" s="28" t="str">
        <f>IF(C106="mi","km","mi")</f>
        <v>km</v>
      </c>
      <c r="D107" s="29">
        <f>IF(D106=0,"",D106*3.785411784^IF(E106="gal",1,-1))</f>
      </c>
      <c r="E107" s="28" t="str">
        <f>IF(E106="L","gal","L")</f>
        <v>L</v>
      </c>
      <c r="F107" s="60"/>
      <c r="G107" s="30">
        <f>IF(D106="","",F106/D107)</f>
      </c>
      <c r="H107" s="28">
        <f t="shared" si="13"/>
      </c>
      <c r="I107" s="31">
        <f>IF(D107="","",IF(C107="mi",B107/IF(E107="gal",D107,D106),IF(E107="L",D107,D106)*100/B107))</f>
      </c>
      <c r="J107" s="28" t="str">
        <f t="shared" si="14"/>
        <v>L/100km</v>
      </c>
      <c r="K107" s="32">
        <f>IF(F106="","",IF(L107="¢/mi",F106*100/B107,B107/F106))</f>
      </c>
      <c r="L107" s="28" t="str">
        <f t="shared" si="15"/>
        <v>km/$</v>
      </c>
      <c r="M107">
        <f t="shared" si="11"/>
      </c>
      <c r="N107">
        <f t="shared" si="12"/>
      </c>
    </row>
    <row r="108" spans="1:14" ht="15" customHeight="1">
      <c r="A108" s="53"/>
      <c r="B108" s="42"/>
      <c r="C108" s="43" t="s">
        <v>9</v>
      </c>
      <c r="D108" s="44"/>
      <c r="E108" s="43" t="s">
        <v>10</v>
      </c>
      <c r="F108" s="55"/>
      <c r="G108" s="14">
        <f>IF(D108="","",F108/D108)</f>
      </c>
      <c r="H108" s="13">
        <f t="shared" si="13"/>
      </c>
      <c r="I108" s="15">
        <f>IF(D108="","",IF(C108="mi",B108/IF(E108="gal",D108,D109),IF(E108="L",D108,D109)*100/B108))</f>
      </c>
      <c r="J108" s="13" t="str">
        <f t="shared" si="14"/>
        <v>mpg</v>
      </c>
      <c r="K108" s="16">
        <f>IF(F108="","",IF(L108="¢/mi",F108*100/B108,B108/F108))</f>
      </c>
      <c r="L108" s="13" t="str">
        <f t="shared" si="15"/>
        <v>¢/mi</v>
      </c>
      <c r="M108">
        <f t="shared" si="11"/>
      </c>
      <c r="N108">
        <f t="shared" si="12"/>
      </c>
    </row>
    <row r="109" spans="1:14" ht="15.75" customHeight="1" thickBot="1">
      <c r="A109" s="54"/>
      <c r="B109" s="17">
        <f>IF(B108=0,"",B108*1.609344^IF(C108="mi",1,-1))</f>
      </c>
      <c r="C109" s="18" t="str">
        <f>IF(C108="mi","km","mi")</f>
        <v>km</v>
      </c>
      <c r="D109" s="19">
        <f>IF(D108=0,"",D108*3.785411784^IF(E108="gal",1,-1))</f>
      </c>
      <c r="E109" s="18" t="str">
        <f>IF(E108="L","gal","L")</f>
        <v>L</v>
      </c>
      <c r="F109" s="56"/>
      <c r="G109" s="20">
        <f>IF(D108="","",F108/D109)</f>
      </c>
      <c r="H109" s="18">
        <f t="shared" si="13"/>
      </c>
      <c r="I109" s="21">
        <f>IF(D109="","",IF(C109="mi",B109/IF(E109="gal",D109,D108),IF(E109="L",D109,D108)*100/B109))</f>
      </c>
      <c r="J109" s="18" t="str">
        <f t="shared" si="14"/>
        <v>L/100km</v>
      </c>
      <c r="K109" s="22">
        <f>IF(F108="","",IF(L109="¢/mi",F108*100/B109,B109/F108))</f>
      </c>
      <c r="L109" s="18" t="str">
        <f t="shared" si="15"/>
        <v>km/$</v>
      </c>
      <c r="M109">
        <f t="shared" si="11"/>
      </c>
      <c r="N109">
        <f t="shared" si="12"/>
      </c>
    </row>
    <row r="110" spans="1:14" ht="15" customHeight="1">
      <c r="A110" s="57"/>
      <c r="B110" s="45"/>
      <c r="C110" s="46" t="s">
        <v>9</v>
      </c>
      <c r="D110" s="47"/>
      <c r="E110" s="46" t="s">
        <v>10</v>
      </c>
      <c r="F110" s="59"/>
      <c r="G110" s="24">
        <f>IF(D110="","",F110/D110)</f>
      </c>
      <c r="H110" s="23">
        <f t="shared" si="13"/>
      </c>
      <c r="I110" s="25">
        <f>IF(D110="","",IF(C110="mi",B110/IF(E110="gal",D110,D111),IF(E110="L",D110,D111)*100/B110))</f>
      </c>
      <c r="J110" s="23" t="str">
        <f t="shared" si="14"/>
        <v>mpg</v>
      </c>
      <c r="K110" s="26">
        <f>IF(F110="","",IF(L110="¢/mi",F110*100/B110,B110/F110))</f>
      </c>
      <c r="L110" s="23" t="str">
        <f t="shared" si="15"/>
        <v>¢/mi</v>
      </c>
      <c r="M110">
        <f t="shared" si="11"/>
      </c>
      <c r="N110">
        <f t="shared" si="12"/>
      </c>
    </row>
    <row r="111" spans="1:14" ht="15.75" customHeight="1" thickBot="1">
      <c r="A111" s="58"/>
      <c r="B111" s="27">
        <f>IF(B110=0,"",B110*1.609344^IF(C110="mi",1,-1))</f>
      </c>
      <c r="C111" s="28" t="str">
        <f>IF(C110="mi","km","mi")</f>
        <v>km</v>
      </c>
      <c r="D111" s="29">
        <f>IF(D110=0,"",D110*3.785411784^IF(E110="gal",1,-1))</f>
      </c>
      <c r="E111" s="28" t="str">
        <f>IF(E110="L","gal","L")</f>
        <v>L</v>
      </c>
      <c r="F111" s="60"/>
      <c r="G111" s="30">
        <f>IF(D110="","",F110/D111)</f>
      </c>
      <c r="H111" s="28">
        <f t="shared" si="13"/>
      </c>
      <c r="I111" s="31">
        <f>IF(D111="","",IF(C111="mi",B111/IF(E111="gal",D111,D110),IF(E111="L",D111,D110)*100/B111))</f>
      </c>
      <c r="J111" s="28" t="str">
        <f t="shared" si="14"/>
        <v>L/100km</v>
      </c>
      <c r="K111" s="32">
        <f>IF(F110="","",IF(L111="¢/mi",F110*100/B111,B111/F110))</f>
      </c>
      <c r="L111" s="28" t="str">
        <f t="shared" si="15"/>
        <v>km/$</v>
      </c>
      <c r="M111">
        <f t="shared" si="11"/>
      </c>
      <c r="N111">
        <f t="shared" si="12"/>
      </c>
    </row>
    <row r="112" spans="1:14" ht="15" customHeight="1">
      <c r="A112" s="53"/>
      <c r="B112" s="42"/>
      <c r="C112" s="43" t="s">
        <v>9</v>
      </c>
      <c r="D112" s="44"/>
      <c r="E112" s="43" t="s">
        <v>10</v>
      </c>
      <c r="F112" s="55"/>
      <c r="G112" s="14">
        <f>IF(D112="","",F112/D112)</f>
      </c>
      <c r="H112" s="13">
        <f t="shared" si="13"/>
      </c>
      <c r="I112" s="15">
        <f>IF(D112="","",IF(C112="mi",B112/IF(E112="gal",D112,D113),IF(E112="L",D112,D113)*100/B112))</f>
      </c>
      <c r="J112" s="13" t="str">
        <f t="shared" si="14"/>
        <v>mpg</v>
      </c>
      <c r="K112" s="16">
        <f>IF(F112="","",IF(L112="¢/mi",F112*100/B112,B112/F112))</f>
      </c>
      <c r="L112" s="13" t="str">
        <f t="shared" si="15"/>
        <v>¢/mi</v>
      </c>
      <c r="M112">
        <f t="shared" si="11"/>
      </c>
      <c r="N112">
        <f t="shared" si="12"/>
      </c>
    </row>
    <row r="113" spans="1:14" ht="15.75" customHeight="1" thickBot="1">
      <c r="A113" s="54"/>
      <c r="B113" s="17">
        <f>IF(B112=0,"",B112*1.609344^IF(C112="mi",1,-1))</f>
      </c>
      <c r="C113" s="18" t="str">
        <f>IF(C112="mi","km","mi")</f>
        <v>km</v>
      </c>
      <c r="D113" s="19">
        <f>IF(D112=0,"",D112*3.785411784^IF(E112="gal",1,-1))</f>
      </c>
      <c r="E113" s="18" t="str">
        <f>IF(E112="L","gal","L")</f>
        <v>L</v>
      </c>
      <c r="F113" s="56"/>
      <c r="G113" s="20">
        <f>IF(D112="","",F112/D113)</f>
      </c>
      <c r="H113" s="18">
        <f t="shared" si="13"/>
      </c>
      <c r="I113" s="21">
        <f>IF(D113="","",IF(C113="mi",B113/IF(E113="gal",D113,D112),IF(E113="L",D113,D112)*100/B113))</f>
      </c>
      <c r="J113" s="18" t="str">
        <f t="shared" si="14"/>
        <v>L/100km</v>
      </c>
      <c r="K113" s="22">
        <f>IF(F112="","",IF(L113="¢/mi",F112*100/B113,B113/F112))</f>
      </c>
      <c r="L113" s="18" t="str">
        <f t="shared" si="15"/>
        <v>km/$</v>
      </c>
      <c r="M113">
        <f t="shared" si="11"/>
      </c>
      <c r="N113">
        <f t="shared" si="12"/>
      </c>
    </row>
    <row r="114" spans="1:14" ht="15" customHeight="1">
      <c r="A114" s="57"/>
      <c r="B114" s="45"/>
      <c r="C114" s="46" t="s">
        <v>9</v>
      </c>
      <c r="D114" s="47"/>
      <c r="E114" s="46" t="s">
        <v>10</v>
      </c>
      <c r="F114" s="59"/>
      <c r="G114" s="24">
        <f>IF(D114="","",F114/D114)</f>
      </c>
      <c r="H114" s="23">
        <f t="shared" si="13"/>
      </c>
      <c r="I114" s="25">
        <f>IF(D114="","",IF(C114="mi",B114/IF(E114="gal",D114,D115),IF(E114="L",D114,D115)*100/B114))</f>
      </c>
      <c r="J114" s="23" t="str">
        <f t="shared" si="14"/>
        <v>mpg</v>
      </c>
      <c r="K114" s="26">
        <f>IF(F114="","",IF(L114="¢/mi",F114*100/B114,B114/F114))</f>
      </c>
      <c r="L114" s="23" t="str">
        <f t="shared" si="15"/>
        <v>¢/mi</v>
      </c>
      <c r="M114">
        <f t="shared" si="11"/>
      </c>
      <c r="N114">
        <f t="shared" si="12"/>
      </c>
    </row>
    <row r="115" spans="1:14" ht="15.75" customHeight="1" thickBot="1">
      <c r="A115" s="58"/>
      <c r="B115" s="27">
        <f>IF(B114=0,"",B114*1.609344^IF(C114="mi",1,-1))</f>
      </c>
      <c r="C115" s="28" t="str">
        <f>IF(C114="mi","km","mi")</f>
        <v>km</v>
      </c>
      <c r="D115" s="29">
        <f>IF(D114=0,"",D114*3.785411784^IF(E114="gal",1,-1))</f>
      </c>
      <c r="E115" s="28" t="str">
        <f>IF(E114="L","gal","L")</f>
        <v>L</v>
      </c>
      <c r="F115" s="60"/>
      <c r="G115" s="30">
        <f>IF(D114="","",F114/D115)</f>
      </c>
      <c r="H115" s="28">
        <f t="shared" si="13"/>
      </c>
      <c r="I115" s="31">
        <f>IF(D115="","",IF(C115="mi",B115/IF(E115="gal",D115,D114),IF(E115="L",D115,D114)*100/B115))</f>
      </c>
      <c r="J115" s="28" t="str">
        <f t="shared" si="14"/>
        <v>L/100km</v>
      </c>
      <c r="K115" s="32">
        <f>IF(F114="","",IF(L115="¢/mi",F114*100/B115,B115/F114))</f>
      </c>
      <c r="L115" s="28" t="str">
        <f t="shared" si="15"/>
        <v>km/$</v>
      </c>
      <c r="M115">
        <f t="shared" si="11"/>
      </c>
      <c r="N115">
        <f t="shared" si="12"/>
      </c>
    </row>
    <row r="116" spans="1:14" ht="15" customHeight="1">
      <c r="A116" s="53"/>
      <c r="B116" s="42"/>
      <c r="C116" s="43" t="s">
        <v>9</v>
      </c>
      <c r="D116" s="44"/>
      <c r="E116" s="43" t="s">
        <v>10</v>
      </c>
      <c r="F116" s="55"/>
      <c r="G116" s="14">
        <f>IF(D116="","",F116/D116)</f>
      </c>
      <c r="H116" s="13">
        <f t="shared" si="13"/>
      </c>
      <c r="I116" s="15">
        <f>IF(D116="","",IF(C116="mi",B116/IF(E116="gal",D116,D117),IF(E116="L",D116,D117)*100/B116))</f>
      </c>
      <c r="J116" s="13" t="str">
        <f t="shared" si="14"/>
        <v>mpg</v>
      </c>
      <c r="K116" s="16">
        <f>IF(F116="","",IF(L116="¢/mi",F116*100/B116,B116/F116))</f>
      </c>
      <c r="L116" s="13" t="str">
        <f t="shared" si="15"/>
        <v>¢/mi</v>
      </c>
      <c r="M116">
        <f t="shared" si="11"/>
      </c>
      <c r="N116">
        <f t="shared" si="12"/>
      </c>
    </row>
    <row r="117" spans="1:14" ht="15.75" customHeight="1" thickBot="1">
      <c r="A117" s="54"/>
      <c r="B117" s="17">
        <f>IF(B116=0,"",B116*1.609344^IF(C116="mi",1,-1))</f>
      </c>
      <c r="C117" s="18" t="str">
        <f>IF(C116="mi","km","mi")</f>
        <v>km</v>
      </c>
      <c r="D117" s="19">
        <f>IF(D116=0,"",D116*3.785411784^IF(E116="gal",1,-1))</f>
      </c>
      <c r="E117" s="18" t="str">
        <f>IF(E116="L","gal","L")</f>
        <v>L</v>
      </c>
      <c r="F117" s="56"/>
      <c r="G117" s="20">
        <f>IF(D116="","",F116/D117)</f>
      </c>
      <c r="H117" s="18">
        <f t="shared" si="13"/>
      </c>
      <c r="I117" s="21">
        <f>IF(D117="","",IF(C117="mi",B117/IF(E117="gal",D117,D116),IF(E117="L",D117,D116)*100/B117))</f>
      </c>
      <c r="J117" s="18" t="str">
        <f t="shared" si="14"/>
        <v>L/100km</v>
      </c>
      <c r="K117" s="22">
        <f>IF(F116="","",IF(L117="¢/mi",F116*100/B117,B117/F116))</f>
      </c>
      <c r="L117" s="18" t="str">
        <f t="shared" si="15"/>
        <v>km/$</v>
      </c>
      <c r="M117">
        <f t="shared" si="11"/>
      </c>
      <c r="N117">
        <f t="shared" si="12"/>
      </c>
    </row>
    <row r="118" spans="1:14" ht="15" customHeight="1">
      <c r="A118" s="57"/>
      <c r="B118" s="45"/>
      <c r="C118" s="46" t="s">
        <v>9</v>
      </c>
      <c r="D118" s="47"/>
      <c r="E118" s="46" t="s">
        <v>10</v>
      </c>
      <c r="F118" s="59"/>
      <c r="G118" s="24">
        <f>IF(D118="","",F118/D118)</f>
      </c>
      <c r="H118" s="23">
        <f t="shared" si="13"/>
      </c>
      <c r="I118" s="25">
        <f>IF(D118="","",IF(C118="mi",B118/IF(E118="gal",D118,D119),IF(E118="L",D118,D119)*100/B118))</f>
      </c>
      <c r="J118" s="23" t="str">
        <f t="shared" si="14"/>
        <v>mpg</v>
      </c>
      <c r="K118" s="26">
        <f>IF(F118="","",IF(L118="¢/mi",F118*100/B118,B118/F118))</f>
      </c>
      <c r="L118" s="23" t="str">
        <f t="shared" si="15"/>
        <v>¢/mi</v>
      </c>
      <c r="M118">
        <f t="shared" si="11"/>
      </c>
      <c r="N118">
        <f t="shared" si="12"/>
      </c>
    </row>
    <row r="119" spans="1:14" ht="15.75" customHeight="1" thickBot="1">
      <c r="A119" s="58"/>
      <c r="B119" s="27">
        <f>IF(B118=0,"",B118*1.609344^IF(C118="mi",1,-1))</f>
      </c>
      <c r="C119" s="28" t="str">
        <f>IF(C118="mi","km","mi")</f>
        <v>km</v>
      </c>
      <c r="D119" s="29">
        <f>IF(D118=0,"",D118*3.785411784^IF(E118="gal",1,-1))</f>
      </c>
      <c r="E119" s="28" t="str">
        <f>IF(E118="L","gal","L")</f>
        <v>L</v>
      </c>
      <c r="F119" s="60"/>
      <c r="G119" s="30">
        <f>IF(D118="","",F118/D119)</f>
      </c>
      <c r="H119" s="28">
        <f t="shared" si="13"/>
      </c>
      <c r="I119" s="31">
        <f>IF(D119="","",IF(C119="mi",B119/IF(E119="gal",D119,D118),IF(E119="L",D119,D118)*100/B119))</f>
      </c>
      <c r="J119" s="28" t="str">
        <f t="shared" si="14"/>
        <v>L/100km</v>
      </c>
      <c r="K119" s="32">
        <f>IF(F118="","",IF(L119="¢/mi",F118*100/B119,B119/F118))</f>
      </c>
      <c r="L119" s="28" t="str">
        <f t="shared" si="15"/>
        <v>km/$</v>
      </c>
      <c r="M119">
        <f t="shared" si="11"/>
      </c>
      <c r="N119">
        <f t="shared" si="12"/>
      </c>
    </row>
    <row r="120" spans="1:14" ht="15" customHeight="1">
      <c r="A120" s="53"/>
      <c r="B120" s="42"/>
      <c r="C120" s="43" t="s">
        <v>9</v>
      </c>
      <c r="D120" s="44"/>
      <c r="E120" s="43" t="s">
        <v>10</v>
      </c>
      <c r="F120" s="55"/>
      <c r="G120" s="14">
        <f>IF(D120="","",F120/D120)</f>
      </c>
      <c r="H120" s="13">
        <f t="shared" si="13"/>
      </c>
      <c r="I120" s="15">
        <f>IF(D120="","",IF(C120="mi",B120/IF(E120="gal",D120,D121),IF(E120="L",D120,D121)*100/B120))</f>
      </c>
      <c r="J120" s="13" t="str">
        <f t="shared" si="14"/>
        <v>mpg</v>
      </c>
      <c r="K120" s="16">
        <f>IF(F120="","",IF(L120="¢/mi",F120*100/B120,B120/F120))</f>
      </c>
      <c r="L120" s="13" t="str">
        <f t="shared" si="15"/>
        <v>¢/mi</v>
      </c>
      <c r="M120">
        <f t="shared" si="11"/>
      </c>
      <c r="N120">
        <f t="shared" si="12"/>
      </c>
    </row>
    <row r="121" spans="1:14" ht="15.75" customHeight="1" thickBot="1">
      <c r="A121" s="54"/>
      <c r="B121" s="17">
        <f>IF(B120=0,"",B120*1.609344^IF(C120="mi",1,-1))</f>
      </c>
      <c r="C121" s="18" t="str">
        <f>IF(C120="mi","km","mi")</f>
        <v>km</v>
      </c>
      <c r="D121" s="19">
        <f>IF(D120=0,"",D120*3.785411784^IF(E120="gal",1,-1))</f>
      </c>
      <c r="E121" s="18" t="str">
        <f>IF(E120="L","gal","L")</f>
        <v>L</v>
      </c>
      <c r="F121" s="56"/>
      <c r="G121" s="20">
        <f>IF(D120="","",F120/D121)</f>
      </c>
      <c r="H121" s="18">
        <f t="shared" si="13"/>
      </c>
      <c r="I121" s="21">
        <f>IF(D121="","",IF(C121="mi",B121/IF(E121="gal",D121,D120),IF(E121="L",D121,D120)*100/B121))</f>
      </c>
      <c r="J121" s="18" t="str">
        <f t="shared" si="14"/>
        <v>L/100km</v>
      </c>
      <c r="K121" s="22">
        <f>IF(F120="","",IF(L121="¢/mi",F120*100/B121,B121/F120))</f>
      </c>
      <c r="L121" s="18" t="str">
        <f t="shared" si="15"/>
        <v>km/$</v>
      </c>
      <c r="M121">
        <f t="shared" si="11"/>
      </c>
      <c r="N121">
        <f t="shared" si="12"/>
      </c>
    </row>
    <row r="122" spans="1:14" ht="15" customHeight="1">
      <c r="A122" s="57"/>
      <c r="B122" s="45"/>
      <c r="C122" s="46" t="s">
        <v>9</v>
      </c>
      <c r="D122" s="47"/>
      <c r="E122" s="46" t="s">
        <v>10</v>
      </c>
      <c r="F122" s="59"/>
      <c r="G122" s="24">
        <f>IF(D122="","",F122/D122)</f>
      </c>
      <c r="H122" s="23">
        <f t="shared" si="13"/>
      </c>
      <c r="I122" s="25">
        <f>IF(D122="","",IF(C122="mi",B122/IF(E122="gal",D122,D123),IF(E122="L",D122,D123)*100/B122))</f>
      </c>
      <c r="J122" s="23" t="str">
        <f t="shared" si="14"/>
        <v>mpg</v>
      </c>
      <c r="K122" s="26">
        <f>IF(F122="","",IF(L122="¢/mi",F122*100/B122,B122/F122))</f>
      </c>
      <c r="L122" s="23" t="str">
        <f t="shared" si="15"/>
        <v>¢/mi</v>
      </c>
      <c r="M122">
        <f t="shared" si="11"/>
      </c>
      <c r="N122">
        <f t="shared" si="12"/>
      </c>
    </row>
    <row r="123" spans="1:14" ht="15.75" customHeight="1" thickBot="1">
      <c r="A123" s="58"/>
      <c r="B123" s="27">
        <f>IF(B122=0,"",B122*1.609344^IF(C122="mi",1,-1))</f>
      </c>
      <c r="C123" s="28" t="str">
        <f>IF(C122="mi","km","mi")</f>
        <v>km</v>
      </c>
      <c r="D123" s="29">
        <f>IF(D122=0,"",D122*3.785411784^IF(E122="gal",1,-1))</f>
      </c>
      <c r="E123" s="28" t="str">
        <f>IF(E122="L","gal","L")</f>
        <v>L</v>
      </c>
      <c r="F123" s="60"/>
      <c r="G123" s="30">
        <f>IF(D122="","",F122/D123)</f>
      </c>
      <c r="H123" s="28">
        <f t="shared" si="13"/>
      </c>
      <c r="I123" s="31">
        <f>IF(D123="","",IF(C123="mi",B123/IF(E123="gal",D123,D122),IF(E123="L",D123,D122)*100/B123))</f>
      </c>
      <c r="J123" s="28" t="str">
        <f t="shared" si="14"/>
        <v>L/100km</v>
      </c>
      <c r="K123" s="32">
        <f>IF(F122="","",IF(L123="¢/mi",F122*100/B123,B123/F122))</f>
      </c>
      <c r="L123" s="28" t="str">
        <f t="shared" si="15"/>
        <v>km/$</v>
      </c>
      <c r="M123">
        <f t="shared" si="11"/>
      </c>
      <c r="N123">
        <f t="shared" si="12"/>
      </c>
    </row>
    <row r="124" spans="1:14" ht="15" customHeight="1">
      <c r="A124" s="53"/>
      <c r="B124" s="42"/>
      <c r="C124" s="43" t="s">
        <v>9</v>
      </c>
      <c r="D124" s="44"/>
      <c r="E124" s="43" t="s">
        <v>10</v>
      </c>
      <c r="F124" s="55"/>
      <c r="G124" s="14">
        <f>IF(D124="","",F124/D124)</f>
      </c>
      <c r="H124" s="13">
        <f t="shared" si="13"/>
      </c>
      <c r="I124" s="15">
        <f>IF(D124="","",IF(C124="mi",B124/IF(E124="gal",D124,D125),IF(E124="L",D124,D125)*100/B124))</f>
      </c>
      <c r="J124" s="13" t="str">
        <f t="shared" si="14"/>
        <v>mpg</v>
      </c>
      <c r="K124" s="16">
        <f>IF(F124="","",IF(L124="¢/mi",F124*100/B124,B124/F124))</f>
      </c>
      <c r="L124" s="13" t="str">
        <f t="shared" si="15"/>
        <v>¢/mi</v>
      </c>
      <c r="M124">
        <f t="shared" si="11"/>
      </c>
      <c r="N124">
        <f t="shared" si="12"/>
      </c>
    </row>
    <row r="125" spans="1:14" ht="15.75" customHeight="1" thickBot="1">
      <c r="A125" s="54"/>
      <c r="B125" s="17">
        <f>IF(B124=0,"",B124*1.609344^IF(C124="mi",1,-1))</f>
      </c>
      <c r="C125" s="18" t="str">
        <f>IF(C124="mi","km","mi")</f>
        <v>km</v>
      </c>
      <c r="D125" s="19">
        <f>IF(D124=0,"",D124*3.785411784^IF(E124="gal",1,-1))</f>
      </c>
      <c r="E125" s="18" t="str">
        <f>IF(E124="L","gal","L")</f>
        <v>L</v>
      </c>
      <c r="F125" s="56"/>
      <c r="G125" s="20">
        <f>IF(D124="","",F124/D125)</f>
      </c>
      <c r="H125" s="18">
        <f t="shared" si="13"/>
      </c>
      <c r="I125" s="21">
        <f>IF(D125="","",IF(C125="mi",B125/IF(E125="gal",D125,D124),IF(E125="L",D125,D124)*100/B125))</f>
      </c>
      <c r="J125" s="18" t="str">
        <f t="shared" si="14"/>
        <v>L/100km</v>
      </c>
      <c r="K125" s="22">
        <f>IF(F124="","",IF(L125="¢/mi",F124*100/B125,B125/F124))</f>
      </c>
      <c r="L125" s="18" t="str">
        <f t="shared" si="15"/>
        <v>km/$</v>
      </c>
      <c r="M125">
        <f t="shared" si="11"/>
      </c>
      <c r="N125">
        <f t="shared" si="12"/>
      </c>
    </row>
    <row r="126" spans="1:14" ht="15" customHeight="1">
      <c r="A126" s="57"/>
      <c r="B126" s="45"/>
      <c r="C126" s="46" t="s">
        <v>9</v>
      </c>
      <c r="D126" s="47"/>
      <c r="E126" s="46" t="s">
        <v>10</v>
      </c>
      <c r="F126" s="59"/>
      <c r="G126" s="24">
        <f>IF(D126="","",F126/D126)</f>
      </c>
      <c r="H126" s="23">
        <f t="shared" si="13"/>
      </c>
      <c r="I126" s="25">
        <f>IF(D126="","",IF(C126="mi",B126/IF(E126="gal",D126,D127),IF(E126="L",D126,D127)*100/B126))</f>
      </c>
      <c r="J126" s="23" t="str">
        <f t="shared" si="14"/>
        <v>mpg</v>
      </c>
      <c r="K126" s="26">
        <f>IF(F126="","",IF(L126="¢/mi",F126*100/B126,B126/F126))</f>
      </c>
      <c r="L126" s="23" t="str">
        <f t="shared" si="15"/>
        <v>¢/mi</v>
      </c>
      <c r="M126">
        <f t="shared" si="11"/>
      </c>
      <c r="N126">
        <f t="shared" si="12"/>
      </c>
    </row>
    <row r="127" spans="1:14" ht="15.75" customHeight="1" thickBot="1">
      <c r="A127" s="58"/>
      <c r="B127" s="27">
        <f>IF(B126=0,"",B126*1.609344^IF(C126="mi",1,-1))</f>
      </c>
      <c r="C127" s="28" t="str">
        <f>IF(C126="mi","km","mi")</f>
        <v>km</v>
      </c>
      <c r="D127" s="29">
        <f>IF(D126=0,"",D126*3.785411784^IF(E126="gal",1,-1))</f>
      </c>
      <c r="E127" s="28" t="str">
        <f>IF(E126="L","gal","L")</f>
        <v>L</v>
      </c>
      <c r="F127" s="60"/>
      <c r="G127" s="30">
        <f>IF(D126="","",F126/D127)</f>
      </c>
      <c r="H127" s="28">
        <f t="shared" si="13"/>
      </c>
      <c r="I127" s="31">
        <f>IF(D127="","",IF(C127="mi",B127/IF(E127="gal",D127,D126),IF(E127="L",D127,D126)*100/B127))</f>
      </c>
      <c r="J127" s="28" t="str">
        <f t="shared" si="14"/>
        <v>L/100km</v>
      </c>
      <c r="K127" s="32">
        <f>IF(F126="","",IF(L127="¢/mi",F126*100/B127,B127/F126))</f>
      </c>
      <c r="L127" s="28" t="str">
        <f t="shared" si="15"/>
        <v>km/$</v>
      </c>
      <c r="M127">
        <f t="shared" si="11"/>
      </c>
      <c r="N127">
        <f t="shared" si="12"/>
      </c>
    </row>
    <row r="128" spans="1:14" ht="15" customHeight="1">
      <c r="A128" s="53"/>
      <c r="B128" s="42"/>
      <c r="C128" s="43" t="s">
        <v>9</v>
      </c>
      <c r="D128" s="44"/>
      <c r="E128" s="43" t="s">
        <v>10</v>
      </c>
      <c r="F128" s="55"/>
      <c r="G128" s="14">
        <f>IF(D128="","",F128/D128)</f>
      </c>
      <c r="H128" s="13">
        <f t="shared" si="13"/>
      </c>
      <c r="I128" s="15">
        <f>IF(D128="","",IF(C128="mi",B128/IF(E128="gal",D128,D129),IF(E128="L",D128,D129)*100/B128))</f>
      </c>
      <c r="J128" s="13" t="str">
        <f t="shared" si="14"/>
        <v>mpg</v>
      </c>
      <c r="K128" s="16">
        <f>IF(F128="","",IF(L128="¢/mi",F128*100/B128,B128/F128))</f>
      </c>
      <c r="L128" s="13" t="str">
        <f t="shared" si="15"/>
        <v>¢/mi</v>
      </c>
      <c r="M128">
        <f t="shared" si="11"/>
      </c>
      <c r="N128">
        <f t="shared" si="12"/>
      </c>
    </row>
    <row r="129" spans="1:14" ht="15.75" customHeight="1" thickBot="1">
      <c r="A129" s="54"/>
      <c r="B129" s="17">
        <f>IF(B128=0,"",B128*1.609344^IF(C128="mi",1,-1))</f>
      </c>
      <c r="C129" s="18" t="str">
        <f>IF(C128="mi","km","mi")</f>
        <v>km</v>
      </c>
      <c r="D129" s="19">
        <f>IF(D128=0,"",D128*3.785411784^IF(E128="gal",1,-1))</f>
      </c>
      <c r="E129" s="18" t="str">
        <f>IF(E128="L","gal","L")</f>
        <v>L</v>
      </c>
      <c r="F129" s="56"/>
      <c r="G129" s="20">
        <f>IF(D128="","",F128/D129)</f>
      </c>
      <c r="H129" s="18">
        <f t="shared" si="13"/>
      </c>
      <c r="I129" s="21">
        <f>IF(D129="","",IF(C129="mi",B129/IF(E129="gal",D129,D128),IF(E129="L",D129,D128)*100/B129))</f>
      </c>
      <c r="J129" s="18" t="str">
        <f t="shared" si="14"/>
        <v>L/100km</v>
      </c>
      <c r="K129" s="22">
        <f>IF(F128="","",IF(L129="¢/mi",F128*100/B129,B129/F128))</f>
      </c>
      <c r="L129" s="18" t="str">
        <f t="shared" si="15"/>
        <v>km/$</v>
      </c>
      <c r="M129">
        <f t="shared" si="11"/>
      </c>
      <c r="N129">
        <f t="shared" si="12"/>
      </c>
    </row>
    <row r="130" spans="1:14" ht="15" customHeight="1">
      <c r="A130" s="57"/>
      <c r="B130" s="45"/>
      <c r="C130" s="46" t="s">
        <v>9</v>
      </c>
      <c r="D130" s="47"/>
      <c r="E130" s="46" t="s">
        <v>10</v>
      </c>
      <c r="F130" s="59"/>
      <c r="G130" s="24">
        <f>IF(D130="","",F130/D130)</f>
      </c>
      <c r="H130" s="23">
        <f t="shared" si="13"/>
      </c>
      <c r="I130" s="25">
        <f>IF(D130="","",IF(C130="mi",B130/IF(E130="gal",D130,D131),IF(E130="L",D130,D131)*100/B130))</f>
      </c>
      <c r="J130" s="23" t="str">
        <f t="shared" si="14"/>
        <v>mpg</v>
      </c>
      <c r="K130" s="26">
        <f>IF(F130="","",IF(L130="¢/mi",F130*100/B130,B130/F130))</f>
      </c>
      <c r="L130" s="23" t="str">
        <f t="shared" si="15"/>
        <v>¢/mi</v>
      </c>
      <c r="M130">
        <f t="shared" si="11"/>
      </c>
      <c r="N130">
        <f t="shared" si="12"/>
      </c>
    </row>
    <row r="131" spans="1:14" ht="15.75" customHeight="1" thickBot="1">
      <c r="A131" s="58"/>
      <c r="B131" s="27">
        <f>IF(B130=0,"",B130*1.609344^IF(C130="mi",1,-1))</f>
      </c>
      <c r="C131" s="28" t="str">
        <f>IF(C130="mi","km","mi")</f>
        <v>km</v>
      </c>
      <c r="D131" s="29">
        <f>IF(D130=0,"",D130*3.785411784^IF(E130="gal",1,-1))</f>
      </c>
      <c r="E131" s="28" t="str">
        <f>IF(E130="L","gal","L")</f>
        <v>L</v>
      </c>
      <c r="F131" s="60"/>
      <c r="G131" s="30">
        <f>IF(D130="","",F130/D131)</f>
      </c>
      <c r="H131" s="28">
        <f t="shared" si="13"/>
      </c>
      <c r="I131" s="31">
        <f>IF(D131="","",IF(C131="mi",B131/IF(E131="gal",D131,D130),IF(E131="L",D131,D130)*100/B131))</f>
      </c>
      <c r="J131" s="28" t="str">
        <f t="shared" si="14"/>
        <v>L/100km</v>
      </c>
      <c r="K131" s="32">
        <f>IF(F130="","",IF(L131="¢/mi",F130*100/B131,B131/F130))</f>
      </c>
      <c r="L131" s="28" t="str">
        <f t="shared" si="15"/>
        <v>km/$</v>
      </c>
      <c r="M131">
        <f t="shared" si="11"/>
      </c>
      <c r="N131">
        <f t="shared" si="12"/>
      </c>
    </row>
    <row r="132" spans="1:14" ht="15" customHeight="1">
      <c r="A132" s="53"/>
      <c r="B132" s="42"/>
      <c r="C132" s="43" t="s">
        <v>9</v>
      </c>
      <c r="D132" s="44"/>
      <c r="E132" s="43" t="s">
        <v>10</v>
      </c>
      <c r="F132" s="55"/>
      <c r="G132" s="14">
        <f>IF(D132="","",F132/D132)</f>
      </c>
      <c r="H132" s="13">
        <f t="shared" si="13"/>
      </c>
      <c r="I132" s="15">
        <f>IF(D132="","",IF(C132="mi",B132/IF(E132="gal",D132,D133),IF(E132="L",D132,D133)*100/B132))</f>
      </c>
      <c r="J132" s="13" t="str">
        <f t="shared" si="14"/>
        <v>mpg</v>
      </c>
      <c r="K132" s="16">
        <f>IF(F132="","",IF(L132="¢/mi",F132*100/B132,B132/F132))</f>
      </c>
      <c r="L132" s="13" t="str">
        <f t="shared" si="15"/>
        <v>¢/mi</v>
      </c>
      <c r="M132">
        <f t="shared" si="11"/>
      </c>
      <c r="N132">
        <f t="shared" si="12"/>
      </c>
    </row>
    <row r="133" spans="1:14" ht="15.75" customHeight="1" thickBot="1">
      <c r="A133" s="54"/>
      <c r="B133" s="17">
        <f>IF(B132=0,"",B132*1.609344^IF(C132="mi",1,-1))</f>
      </c>
      <c r="C133" s="18" t="str">
        <f>IF(C132="mi","km","mi")</f>
        <v>km</v>
      </c>
      <c r="D133" s="19">
        <f>IF(D132=0,"",D132*3.785411784^IF(E132="gal",1,-1))</f>
      </c>
      <c r="E133" s="18" t="str">
        <f>IF(E132="L","gal","L")</f>
        <v>L</v>
      </c>
      <c r="F133" s="56"/>
      <c r="G133" s="20">
        <f>IF(D132="","",F132/D133)</f>
      </c>
      <c r="H133" s="18">
        <f t="shared" si="13"/>
      </c>
      <c r="I133" s="21">
        <f>IF(D133="","",IF(C133="mi",B133/IF(E133="gal",D133,D132),IF(E133="L",D133,D132)*100/B133))</f>
      </c>
      <c r="J133" s="18" t="str">
        <f t="shared" si="14"/>
        <v>L/100km</v>
      </c>
      <c r="K133" s="22">
        <f>IF(F132="","",IF(L133="¢/mi",F132*100/B133,B133/F132))</f>
      </c>
      <c r="L133" s="18" t="str">
        <f t="shared" si="15"/>
        <v>km/$</v>
      </c>
      <c r="M133">
        <f t="shared" si="11"/>
      </c>
      <c r="N133">
        <f t="shared" si="12"/>
      </c>
    </row>
    <row r="134" spans="1:14" ht="15" customHeight="1">
      <c r="A134" s="57"/>
      <c r="B134" s="45"/>
      <c r="C134" s="46" t="s">
        <v>9</v>
      </c>
      <c r="D134" s="47"/>
      <c r="E134" s="46" t="s">
        <v>10</v>
      </c>
      <c r="F134" s="59"/>
      <c r="G134" s="24">
        <f>IF(D134="","",F134/D134)</f>
      </c>
      <c r="H134" s="23">
        <f t="shared" si="13"/>
      </c>
      <c r="I134" s="25">
        <f>IF(D134="","",IF(C134="mi",B134/IF(E134="gal",D134,D135),IF(E134="L",D134,D135)*100/B134))</f>
      </c>
      <c r="J134" s="23" t="str">
        <f t="shared" si="14"/>
        <v>mpg</v>
      </c>
      <c r="K134" s="26">
        <f>IF(F134="","",IF(L134="¢/mi",F134*100/B134,B134/F134))</f>
      </c>
      <c r="L134" s="23" t="str">
        <f t="shared" si="15"/>
        <v>¢/mi</v>
      </c>
      <c r="M134">
        <f aca="true" t="shared" si="16" ref="M134:M197">IF(C134="km",B134,"")</f>
      </c>
      <c r="N134">
        <f aca="true" t="shared" si="17" ref="N134:N197">IF(E134="L",D134,"")</f>
      </c>
    </row>
    <row r="135" spans="1:14" ht="15.75" customHeight="1" thickBot="1">
      <c r="A135" s="58"/>
      <c r="B135" s="27">
        <f>IF(B134=0,"",B134*1.609344^IF(C134="mi",1,-1))</f>
      </c>
      <c r="C135" s="28" t="str">
        <f>IF(C134="mi","km","mi")</f>
        <v>km</v>
      </c>
      <c r="D135" s="29">
        <f>IF(D134=0,"",D134*3.785411784^IF(E134="gal",1,-1))</f>
      </c>
      <c r="E135" s="28" t="str">
        <f>IF(E134="L","gal","L")</f>
        <v>L</v>
      </c>
      <c r="F135" s="60"/>
      <c r="G135" s="30">
        <f>IF(D134="","",F134/D135)</f>
      </c>
      <c r="H135" s="28">
        <f t="shared" si="13"/>
      </c>
      <c r="I135" s="31">
        <f>IF(D135="","",IF(C135="mi",B135/IF(E135="gal",D135,D134),IF(E135="L",D135,D134)*100/B135))</f>
      </c>
      <c r="J135" s="28" t="str">
        <f t="shared" si="14"/>
        <v>L/100km</v>
      </c>
      <c r="K135" s="32">
        <f>IF(F134="","",IF(L135="¢/mi",F134*100/B135,B135/F134))</f>
      </c>
      <c r="L135" s="28" t="str">
        <f t="shared" si="15"/>
        <v>km/$</v>
      </c>
      <c r="M135">
        <f t="shared" si="16"/>
      </c>
      <c r="N135">
        <f t="shared" si="17"/>
      </c>
    </row>
    <row r="136" spans="1:14" ht="15" customHeight="1">
      <c r="A136" s="53"/>
      <c r="B136" s="42"/>
      <c r="C136" s="43" t="s">
        <v>9</v>
      </c>
      <c r="D136" s="44"/>
      <c r="E136" s="43" t="s">
        <v>10</v>
      </c>
      <c r="F136" s="55"/>
      <c r="G136" s="14">
        <f>IF(D136="","",F136/D136)</f>
      </c>
      <c r="H136" s="13">
        <f aca="true" t="shared" si="18" ref="H136:H199">IF(D136="","","$/"&amp;E136)</f>
      </c>
      <c r="I136" s="15">
        <f>IF(D136="","",IF(C136="mi",B136/IF(E136="gal",D136,D137),IF(E136="L",D136,D137)*100/B136))</f>
      </c>
      <c r="J136" s="13" t="str">
        <f aca="true" t="shared" si="19" ref="J136:J199">IF(C136="mi","mpg","L/100km")</f>
        <v>mpg</v>
      </c>
      <c r="K136" s="16">
        <f>IF(F136="","",IF(L136="¢/mi",F136*100/B136,B136/F136))</f>
      </c>
      <c r="L136" s="13" t="str">
        <f aca="true" t="shared" si="20" ref="L136:L199">IF(C136="mi","¢/mi","km/$")</f>
        <v>¢/mi</v>
      </c>
      <c r="M136">
        <f t="shared" si="16"/>
      </c>
      <c r="N136">
        <f t="shared" si="17"/>
      </c>
    </row>
    <row r="137" spans="1:14" ht="15.75" customHeight="1" thickBot="1">
      <c r="A137" s="54"/>
      <c r="B137" s="17">
        <f>IF(B136=0,"",B136*1.609344^IF(C136="mi",1,-1))</f>
      </c>
      <c r="C137" s="18" t="str">
        <f>IF(C136="mi","km","mi")</f>
        <v>km</v>
      </c>
      <c r="D137" s="19">
        <f>IF(D136=0,"",D136*3.785411784^IF(E136="gal",1,-1))</f>
      </c>
      <c r="E137" s="18" t="str">
        <f>IF(E136="L","gal","L")</f>
        <v>L</v>
      </c>
      <c r="F137" s="56"/>
      <c r="G137" s="20">
        <f>IF(D136="","",F136/D137)</f>
      </c>
      <c r="H137" s="18">
        <f t="shared" si="18"/>
      </c>
      <c r="I137" s="21">
        <f>IF(D137="","",IF(C137="mi",B137/IF(E137="gal",D137,D136),IF(E137="L",D137,D136)*100/B137))</f>
      </c>
      <c r="J137" s="18" t="str">
        <f t="shared" si="19"/>
        <v>L/100km</v>
      </c>
      <c r="K137" s="22">
        <f>IF(F136="","",IF(L137="¢/mi",F136*100/B137,B137/F136))</f>
      </c>
      <c r="L137" s="18" t="str">
        <f t="shared" si="20"/>
        <v>km/$</v>
      </c>
      <c r="M137">
        <f t="shared" si="16"/>
      </c>
      <c r="N137">
        <f t="shared" si="17"/>
      </c>
    </row>
    <row r="138" spans="1:14" ht="15" customHeight="1">
      <c r="A138" s="57"/>
      <c r="B138" s="45"/>
      <c r="C138" s="46" t="s">
        <v>9</v>
      </c>
      <c r="D138" s="47"/>
      <c r="E138" s="46" t="s">
        <v>10</v>
      </c>
      <c r="F138" s="59"/>
      <c r="G138" s="24">
        <f>IF(D138="","",F138/D138)</f>
      </c>
      <c r="H138" s="23">
        <f t="shared" si="18"/>
      </c>
      <c r="I138" s="25">
        <f>IF(D138="","",IF(C138="mi",B138/IF(E138="gal",D138,D139),IF(E138="L",D138,D139)*100/B138))</f>
      </c>
      <c r="J138" s="23" t="str">
        <f t="shared" si="19"/>
        <v>mpg</v>
      </c>
      <c r="K138" s="26">
        <f>IF(F138="","",IF(L138="¢/mi",F138*100/B138,B138/F138))</f>
      </c>
      <c r="L138" s="23" t="str">
        <f t="shared" si="20"/>
        <v>¢/mi</v>
      </c>
      <c r="M138">
        <f t="shared" si="16"/>
      </c>
      <c r="N138">
        <f t="shared" si="17"/>
      </c>
    </row>
    <row r="139" spans="1:14" ht="15.75" customHeight="1" thickBot="1">
      <c r="A139" s="58"/>
      <c r="B139" s="27">
        <f>IF(B138=0,"",B138*1.609344^IF(C138="mi",1,-1))</f>
      </c>
      <c r="C139" s="28" t="str">
        <f>IF(C138="mi","km","mi")</f>
        <v>km</v>
      </c>
      <c r="D139" s="29">
        <f>IF(D138=0,"",D138*3.785411784^IF(E138="gal",1,-1))</f>
      </c>
      <c r="E139" s="28" t="str">
        <f>IF(E138="L","gal","L")</f>
        <v>L</v>
      </c>
      <c r="F139" s="60"/>
      <c r="G139" s="30">
        <f>IF(D138="","",F138/D139)</f>
      </c>
      <c r="H139" s="28">
        <f t="shared" si="18"/>
      </c>
      <c r="I139" s="31">
        <f>IF(D139="","",IF(C139="mi",B139/IF(E139="gal",D139,D138),IF(E139="L",D139,D138)*100/B139))</f>
      </c>
      <c r="J139" s="28" t="str">
        <f t="shared" si="19"/>
        <v>L/100km</v>
      </c>
      <c r="K139" s="32">
        <f>IF(F138="","",IF(L139="¢/mi",F138*100/B139,B139/F138))</f>
      </c>
      <c r="L139" s="28" t="str">
        <f t="shared" si="20"/>
        <v>km/$</v>
      </c>
      <c r="M139">
        <f t="shared" si="16"/>
      </c>
      <c r="N139">
        <f t="shared" si="17"/>
      </c>
    </row>
    <row r="140" spans="1:14" ht="15" customHeight="1">
      <c r="A140" s="53"/>
      <c r="B140" s="42"/>
      <c r="C140" s="43" t="s">
        <v>9</v>
      </c>
      <c r="D140" s="44"/>
      <c r="E140" s="43" t="s">
        <v>10</v>
      </c>
      <c r="F140" s="55"/>
      <c r="G140" s="14">
        <f>IF(D140="","",F140/D140)</f>
      </c>
      <c r="H140" s="13">
        <f t="shared" si="18"/>
      </c>
      <c r="I140" s="15">
        <f>IF(D140="","",IF(C140="mi",B140/IF(E140="gal",D140,D141),IF(E140="L",D140,D141)*100/B140))</f>
      </c>
      <c r="J140" s="13" t="str">
        <f t="shared" si="19"/>
        <v>mpg</v>
      </c>
      <c r="K140" s="16">
        <f>IF(F140="","",IF(L140="¢/mi",F140*100/B140,B140/F140))</f>
      </c>
      <c r="L140" s="13" t="str">
        <f t="shared" si="20"/>
        <v>¢/mi</v>
      </c>
      <c r="M140">
        <f t="shared" si="16"/>
      </c>
      <c r="N140">
        <f t="shared" si="17"/>
      </c>
    </row>
    <row r="141" spans="1:14" ht="15.75" customHeight="1" thickBot="1">
      <c r="A141" s="54"/>
      <c r="B141" s="17">
        <f>IF(B140=0,"",B140*1.609344^IF(C140="mi",1,-1))</f>
      </c>
      <c r="C141" s="18" t="str">
        <f>IF(C140="mi","km","mi")</f>
        <v>km</v>
      </c>
      <c r="D141" s="19">
        <f>IF(D140=0,"",D140*3.785411784^IF(E140="gal",1,-1))</f>
      </c>
      <c r="E141" s="18" t="str">
        <f>IF(E140="L","gal","L")</f>
        <v>L</v>
      </c>
      <c r="F141" s="56"/>
      <c r="G141" s="20">
        <f>IF(D140="","",F140/D141)</f>
      </c>
      <c r="H141" s="18">
        <f t="shared" si="18"/>
      </c>
      <c r="I141" s="21">
        <f>IF(D141="","",IF(C141="mi",B141/IF(E141="gal",D141,D140),IF(E141="L",D141,D140)*100/B141))</f>
      </c>
      <c r="J141" s="18" t="str">
        <f t="shared" si="19"/>
        <v>L/100km</v>
      </c>
      <c r="K141" s="22">
        <f>IF(F140="","",IF(L141="¢/mi",F140*100/B141,B141/F140))</f>
      </c>
      <c r="L141" s="18" t="str">
        <f t="shared" si="20"/>
        <v>km/$</v>
      </c>
      <c r="M141">
        <f t="shared" si="16"/>
      </c>
      <c r="N141">
        <f t="shared" si="17"/>
      </c>
    </row>
    <row r="142" spans="1:14" ht="15" customHeight="1">
      <c r="A142" s="57"/>
      <c r="B142" s="45"/>
      <c r="C142" s="46" t="s">
        <v>9</v>
      </c>
      <c r="D142" s="47"/>
      <c r="E142" s="46" t="s">
        <v>10</v>
      </c>
      <c r="F142" s="59"/>
      <c r="G142" s="24">
        <f>IF(D142="","",F142/D142)</f>
      </c>
      <c r="H142" s="23">
        <f t="shared" si="18"/>
      </c>
      <c r="I142" s="25">
        <f>IF(D142="","",IF(C142="mi",B142/IF(E142="gal",D142,D143),IF(E142="L",D142,D143)*100/B142))</f>
      </c>
      <c r="J142" s="23" t="str">
        <f t="shared" si="19"/>
        <v>mpg</v>
      </c>
      <c r="K142" s="26">
        <f>IF(F142="","",IF(L142="¢/mi",F142*100/B142,B142/F142))</f>
      </c>
      <c r="L142" s="23" t="str">
        <f t="shared" si="20"/>
        <v>¢/mi</v>
      </c>
      <c r="M142">
        <f t="shared" si="16"/>
      </c>
      <c r="N142">
        <f t="shared" si="17"/>
      </c>
    </row>
    <row r="143" spans="1:14" ht="15.75" customHeight="1" thickBot="1">
      <c r="A143" s="58"/>
      <c r="B143" s="27">
        <f>IF(B142=0,"",B142*1.609344^IF(C142="mi",1,-1))</f>
      </c>
      <c r="C143" s="28" t="str">
        <f>IF(C142="mi","km","mi")</f>
        <v>km</v>
      </c>
      <c r="D143" s="29">
        <f>IF(D142=0,"",D142*3.785411784^IF(E142="gal",1,-1))</f>
      </c>
      <c r="E143" s="28" t="str">
        <f>IF(E142="L","gal","L")</f>
        <v>L</v>
      </c>
      <c r="F143" s="60"/>
      <c r="G143" s="30">
        <f>IF(D142="","",F142/D143)</f>
      </c>
      <c r="H143" s="28">
        <f t="shared" si="18"/>
      </c>
      <c r="I143" s="31">
        <f>IF(D143="","",IF(C143="mi",B143/IF(E143="gal",D143,D142),IF(E143="L",D143,D142)*100/B143))</f>
      </c>
      <c r="J143" s="28" t="str">
        <f t="shared" si="19"/>
        <v>L/100km</v>
      </c>
      <c r="K143" s="32">
        <f>IF(F142="","",IF(L143="¢/mi",F142*100/B143,B143/F142))</f>
      </c>
      <c r="L143" s="28" t="str">
        <f t="shared" si="20"/>
        <v>km/$</v>
      </c>
      <c r="M143">
        <f t="shared" si="16"/>
      </c>
      <c r="N143">
        <f t="shared" si="17"/>
      </c>
    </row>
    <row r="144" spans="1:14" ht="15" customHeight="1">
      <c r="A144" s="53"/>
      <c r="B144" s="42"/>
      <c r="C144" s="43" t="s">
        <v>9</v>
      </c>
      <c r="D144" s="44"/>
      <c r="E144" s="43" t="s">
        <v>10</v>
      </c>
      <c r="F144" s="55"/>
      <c r="G144" s="14">
        <f>IF(D144="","",F144/D144)</f>
      </c>
      <c r="H144" s="13">
        <f t="shared" si="18"/>
      </c>
      <c r="I144" s="15">
        <f>IF(D144="","",IF(C144="mi",B144/IF(E144="gal",D144,D145),IF(E144="L",D144,D145)*100/B144))</f>
      </c>
      <c r="J144" s="13" t="str">
        <f t="shared" si="19"/>
        <v>mpg</v>
      </c>
      <c r="K144" s="16">
        <f>IF(F144="","",IF(L144="¢/mi",F144*100/B144,B144/F144))</f>
      </c>
      <c r="L144" s="13" t="str">
        <f t="shared" si="20"/>
        <v>¢/mi</v>
      </c>
      <c r="M144">
        <f t="shared" si="16"/>
      </c>
      <c r="N144">
        <f t="shared" si="17"/>
      </c>
    </row>
    <row r="145" spans="1:14" ht="15.75" customHeight="1" thickBot="1">
      <c r="A145" s="54"/>
      <c r="B145" s="17">
        <f>IF(B144=0,"",B144*1.609344^IF(C144="mi",1,-1))</f>
      </c>
      <c r="C145" s="18" t="str">
        <f>IF(C144="mi","km","mi")</f>
        <v>km</v>
      </c>
      <c r="D145" s="19">
        <f>IF(D144=0,"",D144*3.785411784^IF(E144="gal",1,-1))</f>
      </c>
      <c r="E145" s="18" t="str">
        <f>IF(E144="L","gal","L")</f>
        <v>L</v>
      </c>
      <c r="F145" s="56"/>
      <c r="G145" s="20">
        <f>IF(D144="","",F144/D145)</f>
      </c>
      <c r="H145" s="18">
        <f t="shared" si="18"/>
      </c>
      <c r="I145" s="21">
        <f>IF(D145="","",IF(C145="mi",B145/IF(E145="gal",D145,D144),IF(E145="L",D145,D144)*100/B145))</f>
      </c>
      <c r="J145" s="18" t="str">
        <f t="shared" si="19"/>
        <v>L/100km</v>
      </c>
      <c r="K145" s="22">
        <f>IF(F144="","",IF(L145="¢/mi",F144*100/B145,B145/F144))</f>
      </c>
      <c r="L145" s="18" t="str">
        <f t="shared" si="20"/>
        <v>km/$</v>
      </c>
      <c r="M145">
        <f t="shared" si="16"/>
      </c>
      <c r="N145">
        <f t="shared" si="17"/>
      </c>
    </row>
    <row r="146" spans="1:14" ht="15" customHeight="1">
      <c r="A146" s="57"/>
      <c r="B146" s="45"/>
      <c r="C146" s="46" t="s">
        <v>9</v>
      </c>
      <c r="D146" s="47"/>
      <c r="E146" s="46" t="s">
        <v>10</v>
      </c>
      <c r="F146" s="59"/>
      <c r="G146" s="24">
        <f>IF(D146="","",F146/D146)</f>
      </c>
      <c r="H146" s="23">
        <f t="shared" si="18"/>
      </c>
      <c r="I146" s="25">
        <f>IF(D146="","",IF(C146="mi",B146/IF(E146="gal",D146,D147),IF(E146="L",D146,D147)*100/B146))</f>
      </c>
      <c r="J146" s="23" t="str">
        <f t="shared" si="19"/>
        <v>mpg</v>
      </c>
      <c r="K146" s="26">
        <f>IF(F146="","",IF(L146="¢/mi",F146*100/B146,B146/F146))</f>
      </c>
      <c r="L146" s="23" t="str">
        <f t="shared" si="20"/>
        <v>¢/mi</v>
      </c>
      <c r="M146">
        <f t="shared" si="16"/>
      </c>
      <c r="N146">
        <f t="shared" si="17"/>
      </c>
    </row>
    <row r="147" spans="1:14" ht="15.75" customHeight="1" thickBot="1">
      <c r="A147" s="58"/>
      <c r="B147" s="27">
        <f>IF(B146=0,"",B146*1.609344^IF(C146="mi",1,-1))</f>
      </c>
      <c r="C147" s="28" t="str">
        <f>IF(C146="mi","km","mi")</f>
        <v>km</v>
      </c>
      <c r="D147" s="29">
        <f>IF(D146=0,"",D146*3.785411784^IF(E146="gal",1,-1))</f>
      </c>
      <c r="E147" s="28" t="str">
        <f>IF(E146="L","gal","L")</f>
        <v>L</v>
      </c>
      <c r="F147" s="60"/>
      <c r="G147" s="30">
        <f>IF(D146="","",F146/D147)</f>
      </c>
      <c r="H147" s="28">
        <f t="shared" si="18"/>
      </c>
      <c r="I147" s="31">
        <f>IF(D147="","",IF(C147="mi",B147/IF(E147="gal",D147,D146),IF(E147="L",D147,D146)*100/B147))</f>
      </c>
      <c r="J147" s="28" t="str">
        <f t="shared" si="19"/>
        <v>L/100km</v>
      </c>
      <c r="K147" s="32">
        <f>IF(F146="","",IF(L147="¢/mi",F146*100/B147,B147/F146))</f>
      </c>
      <c r="L147" s="28" t="str">
        <f t="shared" si="20"/>
        <v>km/$</v>
      </c>
      <c r="M147">
        <f t="shared" si="16"/>
      </c>
      <c r="N147">
        <f t="shared" si="17"/>
      </c>
    </row>
    <row r="148" spans="1:14" ht="15" customHeight="1">
      <c r="A148" s="53"/>
      <c r="B148" s="42"/>
      <c r="C148" s="43" t="s">
        <v>9</v>
      </c>
      <c r="D148" s="44"/>
      <c r="E148" s="43" t="s">
        <v>10</v>
      </c>
      <c r="F148" s="55"/>
      <c r="G148" s="14">
        <f>IF(D148="","",F148/D148)</f>
      </c>
      <c r="H148" s="13">
        <f t="shared" si="18"/>
      </c>
      <c r="I148" s="15">
        <f>IF(D148="","",IF(C148="mi",B148/IF(E148="gal",D148,D149),IF(E148="L",D148,D149)*100/B148))</f>
      </c>
      <c r="J148" s="13" t="str">
        <f t="shared" si="19"/>
        <v>mpg</v>
      </c>
      <c r="K148" s="16">
        <f>IF(F148="","",IF(L148="¢/mi",F148*100/B148,B148/F148))</f>
      </c>
      <c r="L148" s="13" t="str">
        <f t="shared" si="20"/>
        <v>¢/mi</v>
      </c>
      <c r="M148">
        <f t="shared" si="16"/>
      </c>
      <c r="N148">
        <f t="shared" si="17"/>
      </c>
    </row>
    <row r="149" spans="1:14" ht="15.75" customHeight="1" thickBot="1">
      <c r="A149" s="54"/>
      <c r="B149" s="17">
        <f>IF(B148=0,"",B148*1.609344^IF(C148="mi",1,-1))</f>
      </c>
      <c r="C149" s="18" t="str">
        <f>IF(C148="mi","km","mi")</f>
        <v>km</v>
      </c>
      <c r="D149" s="19">
        <f>IF(D148=0,"",D148*3.785411784^IF(E148="gal",1,-1))</f>
      </c>
      <c r="E149" s="18" t="str">
        <f>IF(E148="L","gal","L")</f>
        <v>L</v>
      </c>
      <c r="F149" s="56"/>
      <c r="G149" s="20">
        <f>IF(D148="","",F148/D149)</f>
      </c>
      <c r="H149" s="18">
        <f t="shared" si="18"/>
      </c>
      <c r="I149" s="21">
        <f>IF(D149="","",IF(C149="mi",B149/IF(E149="gal",D149,D148),IF(E149="L",D149,D148)*100/B149))</f>
      </c>
      <c r="J149" s="18" t="str">
        <f t="shared" si="19"/>
        <v>L/100km</v>
      </c>
      <c r="K149" s="22">
        <f>IF(F148="","",IF(L149="¢/mi",F148*100/B149,B149/F148))</f>
      </c>
      <c r="L149" s="18" t="str">
        <f t="shared" si="20"/>
        <v>km/$</v>
      </c>
      <c r="M149">
        <f t="shared" si="16"/>
      </c>
      <c r="N149">
        <f t="shared" si="17"/>
      </c>
    </row>
    <row r="150" spans="1:14" ht="15" customHeight="1">
      <c r="A150" s="57"/>
      <c r="B150" s="45"/>
      <c r="C150" s="46" t="s">
        <v>9</v>
      </c>
      <c r="D150" s="47"/>
      <c r="E150" s="46" t="s">
        <v>10</v>
      </c>
      <c r="F150" s="59"/>
      <c r="G150" s="24">
        <f>IF(D150="","",F150/D150)</f>
      </c>
      <c r="H150" s="23">
        <f t="shared" si="18"/>
      </c>
      <c r="I150" s="25">
        <f>IF(D150="","",IF(C150="mi",B150/IF(E150="gal",D150,D151),IF(E150="L",D150,D151)*100/B150))</f>
      </c>
      <c r="J150" s="23" t="str">
        <f t="shared" si="19"/>
        <v>mpg</v>
      </c>
      <c r="K150" s="26">
        <f>IF(F150="","",IF(L150="¢/mi",F150*100/B150,B150/F150))</f>
      </c>
      <c r="L150" s="23" t="str">
        <f t="shared" si="20"/>
        <v>¢/mi</v>
      </c>
      <c r="M150">
        <f t="shared" si="16"/>
      </c>
      <c r="N150">
        <f t="shared" si="17"/>
      </c>
    </row>
    <row r="151" spans="1:14" ht="15.75" customHeight="1" thickBot="1">
      <c r="A151" s="58"/>
      <c r="B151" s="27">
        <f>IF(B150=0,"",B150*1.609344^IF(C150="mi",1,-1))</f>
      </c>
      <c r="C151" s="28" t="str">
        <f>IF(C150="mi","km","mi")</f>
        <v>km</v>
      </c>
      <c r="D151" s="29">
        <f>IF(D150=0,"",D150*3.785411784^IF(E150="gal",1,-1))</f>
      </c>
      <c r="E151" s="28" t="str">
        <f>IF(E150="L","gal","L")</f>
        <v>L</v>
      </c>
      <c r="F151" s="60"/>
      <c r="G151" s="30">
        <f>IF(D150="","",F150/D151)</f>
      </c>
      <c r="H151" s="28">
        <f t="shared" si="18"/>
      </c>
      <c r="I151" s="31">
        <f>IF(D151="","",IF(C151="mi",B151/IF(E151="gal",D151,D150),IF(E151="L",D151,D150)*100/B151))</f>
      </c>
      <c r="J151" s="28" t="str">
        <f t="shared" si="19"/>
        <v>L/100km</v>
      </c>
      <c r="K151" s="32">
        <f>IF(F150="","",IF(L151="¢/mi",F150*100/B151,B151/F150))</f>
      </c>
      <c r="L151" s="28" t="str">
        <f t="shared" si="20"/>
        <v>km/$</v>
      </c>
      <c r="M151">
        <f t="shared" si="16"/>
      </c>
      <c r="N151">
        <f t="shared" si="17"/>
      </c>
    </row>
    <row r="152" spans="1:14" ht="15" customHeight="1">
      <c r="A152" s="53"/>
      <c r="B152" s="42"/>
      <c r="C152" s="43" t="s">
        <v>9</v>
      </c>
      <c r="D152" s="44"/>
      <c r="E152" s="43" t="s">
        <v>10</v>
      </c>
      <c r="F152" s="55"/>
      <c r="G152" s="14">
        <f>IF(D152="","",F152/D152)</f>
      </c>
      <c r="H152" s="13">
        <f t="shared" si="18"/>
      </c>
      <c r="I152" s="15">
        <f>IF(D152="","",IF(C152="mi",B152/IF(E152="gal",D152,D153),IF(E152="L",D152,D153)*100/B152))</f>
      </c>
      <c r="J152" s="13" t="str">
        <f t="shared" si="19"/>
        <v>mpg</v>
      </c>
      <c r="K152" s="16">
        <f>IF(F152="","",IF(L152="¢/mi",F152*100/B152,B152/F152))</f>
      </c>
      <c r="L152" s="13" t="str">
        <f t="shared" si="20"/>
        <v>¢/mi</v>
      </c>
      <c r="M152">
        <f t="shared" si="16"/>
      </c>
      <c r="N152">
        <f t="shared" si="17"/>
      </c>
    </row>
    <row r="153" spans="1:14" ht="15.75" customHeight="1" thickBot="1">
      <c r="A153" s="54"/>
      <c r="B153" s="17">
        <f>IF(B152=0,"",B152*1.609344^IF(C152="mi",1,-1))</f>
      </c>
      <c r="C153" s="18" t="str">
        <f>IF(C152="mi","km","mi")</f>
        <v>km</v>
      </c>
      <c r="D153" s="19">
        <f>IF(D152=0,"",D152*3.785411784^IF(E152="gal",1,-1))</f>
      </c>
      <c r="E153" s="18" t="str">
        <f>IF(E152="L","gal","L")</f>
        <v>L</v>
      </c>
      <c r="F153" s="56"/>
      <c r="G153" s="20">
        <f>IF(D152="","",F152/D153)</f>
      </c>
      <c r="H153" s="18">
        <f t="shared" si="18"/>
      </c>
      <c r="I153" s="21">
        <f>IF(D153="","",IF(C153="mi",B153/IF(E153="gal",D153,D152),IF(E153="L",D153,D152)*100/B153))</f>
      </c>
      <c r="J153" s="18" t="str">
        <f t="shared" si="19"/>
        <v>L/100km</v>
      </c>
      <c r="K153" s="22">
        <f>IF(F152="","",IF(L153="¢/mi",F152*100/B153,B153/F152))</f>
      </c>
      <c r="L153" s="18" t="str">
        <f t="shared" si="20"/>
        <v>km/$</v>
      </c>
      <c r="M153">
        <f t="shared" si="16"/>
      </c>
      <c r="N153">
        <f t="shared" si="17"/>
      </c>
    </row>
    <row r="154" spans="1:14" ht="15" customHeight="1">
      <c r="A154" s="57"/>
      <c r="B154" s="45"/>
      <c r="C154" s="46" t="s">
        <v>9</v>
      </c>
      <c r="D154" s="47"/>
      <c r="E154" s="46" t="s">
        <v>10</v>
      </c>
      <c r="F154" s="59"/>
      <c r="G154" s="24">
        <f>IF(D154="","",F154/D154)</f>
      </c>
      <c r="H154" s="23">
        <f t="shared" si="18"/>
      </c>
      <c r="I154" s="25">
        <f>IF(D154="","",IF(C154="mi",B154/IF(E154="gal",D154,D155),IF(E154="L",D154,D155)*100/B154))</f>
      </c>
      <c r="J154" s="23" t="str">
        <f t="shared" si="19"/>
        <v>mpg</v>
      </c>
      <c r="K154" s="26">
        <f>IF(F154="","",IF(L154="¢/mi",F154*100/B154,B154/F154))</f>
      </c>
      <c r="L154" s="23" t="str">
        <f t="shared" si="20"/>
        <v>¢/mi</v>
      </c>
      <c r="M154">
        <f t="shared" si="16"/>
      </c>
      <c r="N154">
        <f t="shared" si="17"/>
      </c>
    </row>
    <row r="155" spans="1:14" ht="15.75" customHeight="1" thickBot="1">
      <c r="A155" s="58"/>
      <c r="B155" s="27">
        <f>IF(B154=0,"",B154*1.609344^IF(C154="mi",1,-1))</f>
      </c>
      <c r="C155" s="28" t="str">
        <f>IF(C154="mi","km","mi")</f>
        <v>km</v>
      </c>
      <c r="D155" s="29">
        <f>IF(D154=0,"",D154*3.785411784^IF(E154="gal",1,-1))</f>
      </c>
      <c r="E155" s="28" t="str">
        <f>IF(E154="L","gal","L")</f>
        <v>L</v>
      </c>
      <c r="F155" s="60"/>
      <c r="G155" s="30">
        <f>IF(D154="","",F154/D155)</f>
      </c>
      <c r="H155" s="28">
        <f t="shared" si="18"/>
      </c>
      <c r="I155" s="31">
        <f>IF(D155="","",IF(C155="mi",B155/IF(E155="gal",D155,D154),IF(E155="L",D155,D154)*100/B155))</f>
      </c>
      <c r="J155" s="28" t="str">
        <f t="shared" si="19"/>
        <v>L/100km</v>
      </c>
      <c r="K155" s="32">
        <f>IF(F154="","",IF(L155="¢/mi",F154*100/B155,B155/F154))</f>
      </c>
      <c r="L155" s="28" t="str">
        <f t="shared" si="20"/>
        <v>km/$</v>
      </c>
      <c r="M155">
        <f t="shared" si="16"/>
      </c>
      <c r="N155">
        <f t="shared" si="17"/>
      </c>
    </row>
    <row r="156" spans="1:14" ht="15" customHeight="1">
      <c r="A156" s="53"/>
      <c r="B156" s="42"/>
      <c r="C156" s="43" t="s">
        <v>9</v>
      </c>
      <c r="D156" s="44"/>
      <c r="E156" s="43" t="s">
        <v>10</v>
      </c>
      <c r="F156" s="55"/>
      <c r="G156" s="14">
        <f>IF(D156="","",F156/D156)</f>
      </c>
      <c r="H156" s="13">
        <f t="shared" si="18"/>
      </c>
      <c r="I156" s="15">
        <f>IF(D156="","",IF(C156="mi",B156/IF(E156="gal",D156,D157),IF(E156="L",D156,D157)*100/B156))</f>
      </c>
      <c r="J156" s="13" t="str">
        <f t="shared" si="19"/>
        <v>mpg</v>
      </c>
      <c r="K156" s="16">
        <f>IF(F156="","",IF(L156="¢/mi",F156*100/B156,B156/F156))</f>
      </c>
      <c r="L156" s="13" t="str">
        <f t="shared" si="20"/>
        <v>¢/mi</v>
      </c>
      <c r="M156">
        <f t="shared" si="16"/>
      </c>
      <c r="N156">
        <f t="shared" si="17"/>
      </c>
    </row>
    <row r="157" spans="1:14" ht="15.75" customHeight="1" thickBot="1">
      <c r="A157" s="54"/>
      <c r="B157" s="17">
        <f>IF(B156=0,"",B156*1.609344^IF(C156="mi",1,-1))</f>
      </c>
      <c r="C157" s="18" t="str">
        <f>IF(C156="mi","km","mi")</f>
        <v>km</v>
      </c>
      <c r="D157" s="19">
        <f>IF(D156=0,"",D156*3.785411784^IF(E156="gal",1,-1))</f>
      </c>
      <c r="E157" s="18" t="str">
        <f>IF(E156="L","gal","L")</f>
        <v>L</v>
      </c>
      <c r="F157" s="56"/>
      <c r="G157" s="20">
        <f>IF(D156="","",F156/D157)</f>
      </c>
      <c r="H157" s="18">
        <f t="shared" si="18"/>
      </c>
      <c r="I157" s="21">
        <f>IF(D157="","",IF(C157="mi",B157/IF(E157="gal",D157,D156),IF(E157="L",D157,D156)*100/B157))</f>
      </c>
      <c r="J157" s="18" t="str">
        <f t="shared" si="19"/>
        <v>L/100km</v>
      </c>
      <c r="K157" s="22">
        <f>IF(F156="","",IF(L157="¢/mi",F156*100/B157,B157/F156))</f>
      </c>
      <c r="L157" s="18" t="str">
        <f t="shared" si="20"/>
        <v>km/$</v>
      </c>
      <c r="M157">
        <f t="shared" si="16"/>
      </c>
      <c r="N157">
        <f t="shared" si="17"/>
      </c>
    </row>
    <row r="158" spans="1:14" ht="15" customHeight="1">
      <c r="A158" s="57"/>
      <c r="B158" s="45"/>
      <c r="C158" s="46" t="s">
        <v>9</v>
      </c>
      <c r="D158" s="47"/>
      <c r="E158" s="46" t="s">
        <v>10</v>
      </c>
      <c r="F158" s="59"/>
      <c r="G158" s="24">
        <f>IF(D158="","",F158/D158)</f>
      </c>
      <c r="H158" s="23">
        <f t="shared" si="18"/>
      </c>
      <c r="I158" s="25">
        <f>IF(D158="","",IF(C158="mi",B158/IF(E158="gal",D158,D159),IF(E158="L",D158,D159)*100/B158))</f>
      </c>
      <c r="J158" s="23" t="str">
        <f t="shared" si="19"/>
        <v>mpg</v>
      </c>
      <c r="K158" s="26">
        <f>IF(F158="","",IF(L158="¢/mi",F158*100/B158,B158/F158))</f>
      </c>
      <c r="L158" s="23" t="str">
        <f t="shared" si="20"/>
        <v>¢/mi</v>
      </c>
      <c r="M158">
        <f t="shared" si="16"/>
      </c>
      <c r="N158">
        <f t="shared" si="17"/>
      </c>
    </row>
    <row r="159" spans="1:14" ht="15.75" customHeight="1" thickBot="1">
      <c r="A159" s="58"/>
      <c r="B159" s="27">
        <f>IF(B158=0,"",B158*1.609344^IF(C158="mi",1,-1))</f>
      </c>
      <c r="C159" s="28" t="str">
        <f>IF(C158="mi","km","mi")</f>
        <v>km</v>
      </c>
      <c r="D159" s="29">
        <f>IF(D158=0,"",D158*3.785411784^IF(E158="gal",1,-1))</f>
      </c>
      <c r="E159" s="28" t="str">
        <f>IF(E158="L","gal","L")</f>
        <v>L</v>
      </c>
      <c r="F159" s="60"/>
      <c r="G159" s="30">
        <f>IF(D158="","",F158/D159)</f>
      </c>
      <c r="H159" s="28">
        <f t="shared" si="18"/>
      </c>
      <c r="I159" s="31">
        <f>IF(D159="","",IF(C159="mi",B159/IF(E159="gal",D159,D158),IF(E159="L",D159,D158)*100/B159))</f>
      </c>
      <c r="J159" s="28" t="str">
        <f t="shared" si="19"/>
        <v>L/100km</v>
      </c>
      <c r="K159" s="32">
        <f>IF(F158="","",IF(L159="¢/mi",F158*100/B159,B159/F158))</f>
      </c>
      <c r="L159" s="28" t="str">
        <f t="shared" si="20"/>
        <v>km/$</v>
      </c>
      <c r="M159">
        <f t="shared" si="16"/>
      </c>
      <c r="N159">
        <f t="shared" si="17"/>
      </c>
    </row>
    <row r="160" spans="1:14" ht="15" customHeight="1">
      <c r="A160" s="53"/>
      <c r="B160" s="42"/>
      <c r="C160" s="43" t="s">
        <v>9</v>
      </c>
      <c r="D160" s="44"/>
      <c r="E160" s="43" t="s">
        <v>10</v>
      </c>
      <c r="F160" s="55"/>
      <c r="G160" s="14">
        <f>IF(D160="","",F160/D160)</f>
      </c>
      <c r="H160" s="13">
        <f t="shared" si="18"/>
      </c>
      <c r="I160" s="15">
        <f>IF(D160="","",IF(C160="mi",B160/IF(E160="gal",D160,D161),IF(E160="L",D160,D161)*100/B160))</f>
      </c>
      <c r="J160" s="13" t="str">
        <f t="shared" si="19"/>
        <v>mpg</v>
      </c>
      <c r="K160" s="16">
        <f>IF(F160="","",IF(L160="¢/mi",F160*100/B160,B160/F160))</f>
      </c>
      <c r="L160" s="13" t="str">
        <f t="shared" si="20"/>
        <v>¢/mi</v>
      </c>
      <c r="M160">
        <f t="shared" si="16"/>
      </c>
      <c r="N160">
        <f t="shared" si="17"/>
      </c>
    </row>
    <row r="161" spans="1:14" ht="15.75" customHeight="1" thickBot="1">
      <c r="A161" s="54"/>
      <c r="B161" s="17">
        <f>IF(B160=0,"",B160*1.609344^IF(C160="mi",1,-1))</f>
      </c>
      <c r="C161" s="18" t="str">
        <f>IF(C160="mi","km","mi")</f>
        <v>km</v>
      </c>
      <c r="D161" s="19">
        <f>IF(D160=0,"",D160*3.785411784^IF(E160="gal",1,-1))</f>
      </c>
      <c r="E161" s="18" t="str">
        <f>IF(E160="L","gal","L")</f>
        <v>L</v>
      </c>
      <c r="F161" s="56"/>
      <c r="G161" s="20">
        <f>IF(D160="","",F160/D161)</f>
      </c>
      <c r="H161" s="18">
        <f t="shared" si="18"/>
      </c>
      <c r="I161" s="21">
        <f>IF(D161="","",IF(C161="mi",B161/IF(E161="gal",D161,D160),IF(E161="L",D161,D160)*100/B161))</f>
      </c>
      <c r="J161" s="18" t="str">
        <f t="shared" si="19"/>
        <v>L/100km</v>
      </c>
      <c r="K161" s="22">
        <f>IF(F160="","",IF(L161="¢/mi",F160*100/B161,B161/F160))</f>
      </c>
      <c r="L161" s="18" t="str">
        <f t="shared" si="20"/>
        <v>km/$</v>
      </c>
      <c r="M161">
        <f t="shared" si="16"/>
      </c>
      <c r="N161">
        <f t="shared" si="17"/>
      </c>
    </row>
    <row r="162" spans="1:14" ht="15" customHeight="1">
      <c r="A162" s="57"/>
      <c r="B162" s="45"/>
      <c r="C162" s="46" t="s">
        <v>9</v>
      </c>
      <c r="D162" s="47"/>
      <c r="E162" s="46" t="s">
        <v>10</v>
      </c>
      <c r="F162" s="59"/>
      <c r="G162" s="24">
        <f>IF(D162="","",F162/D162)</f>
      </c>
      <c r="H162" s="23">
        <f t="shared" si="18"/>
      </c>
      <c r="I162" s="25">
        <f>IF(D162="","",IF(C162="mi",B162/IF(E162="gal",D162,D163),IF(E162="L",D162,D163)*100/B162))</f>
      </c>
      <c r="J162" s="23" t="str">
        <f t="shared" si="19"/>
        <v>mpg</v>
      </c>
      <c r="K162" s="26">
        <f>IF(F162="","",IF(L162="¢/mi",F162*100/B162,B162/F162))</f>
      </c>
      <c r="L162" s="23" t="str">
        <f t="shared" si="20"/>
        <v>¢/mi</v>
      </c>
      <c r="M162">
        <f t="shared" si="16"/>
      </c>
      <c r="N162">
        <f t="shared" si="17"/>
      </c>
    </row>
    <row r="163" spans="1:14" ht="15.75" customHeight="1" thickBot="1">
      <c r="A163" s="58"/>
      <c r="B163" s="27">
        <f>IF(B162=0,"",B162*1.609344^IF(C162="mi",1,-1))</f>
      </c>
      <c r="C163" s="28" t="str">
        <f>IF(C162="mi","km","mi")</f>
        <v>km</v>
      </c>
      <c r="D163" s="29">
        <f>IF(D162=0,"",D162*3.785411784^IF(E162="gal",1,-1))</f>
      </c>
      <c r="E163" s="28" t="str">
        <f>IF(E162="L","gal","L")</f>
        <v>L</v>
      </c>
      <c r="F163" s="60"/>
      <c r="G163" s="30">
        <f>IF(D162="","",F162/D163)</f>
      </c>
      <c r="H163" s="28">
        <f t="shared" si="18"/>
      </c>
      <c r="I163" s="31">
        <f>IF(D163="","",IF(C163="mi",B163/IF(E163="gal",D163,D162),IF(E163="L",D163,D162)*100/B163))</f>
      </c>
      <c r="J163" s="28" t="str">
        <f t="shared" si="19"/>
        <v>L/100km</v>
      </c>
      <c r="K163" s="32">
        <f>IF(F162="","",IF(L163="¢/mi",F162*100/B163,B163/F162))</f>
      </c>
      <c r="L163" s="28" t="str">
        <f t="shared" si="20"/>
        <v>km/$</v>
      </c>
      <c r="M163">
        <f t="shared" si="16"/>
      </c>
      <c r="N163">
        <f t="shared" si="17"/>
      </c>
    </row>
    <row r="164" spans="1:14" ht="15" customHeight="1">
      <c r="A164" s="53"/>
      <c r="B164" s="42"/>
      <c r="C164" s="43" t="s">
        <v>9</v>
      </c>
      <c r="D164" s="44"/>
      <c r="E164" s="43" t="s">
        <v>10</v>
      </c>
      <c r="F164" s="55"/>
      <c r="G164" s="14">
        <f>IF(D164="","",F164/D164)</f>
      </c>
      <c r="H164" s="13">
        <f t="shared" si="18"/>
      </c>
      <c r="I164" s="15">
        <f>IF(D164="","",IF(C164="mi",B164/IF(E164="gal",D164,D165),IF(E164="L",D164,D165)*100/B164))</f>
      </c>
      <c r="J164" s="13" t="str">
        <f t="shared" si="19"/>
        <v>mpg</v>
      </c>
      <c r="K164" s="16">
        <f>IF(F164="","",IF(L164="¢/mi",F164*100/B164,B164/F164))</f>
      </c>
      <c r="L164" s="13" t="str">
        <f t="shared" si="20"/>
        <v>¢/mi</v>
      </c>
      <c r="M164">
        <f t="shared" si="16"/>
      </c>
      <c r="N164">
        <f t="shared" si="17"/>
      </c>
    </row>
    <row r="165" spans="1:14" ht="15.75" customHeight="1" thickBot="1">
      <c r="A165" s="54"/>
      <c r="B165" s="17">
        <f>IF(B164=0,"",B164*1.609344^IF(C164="mi",1,-1))</f>
      </c>
      <c r="C165" s="18" t="str">
        <f>IF(C164="mi","km","mi")</f>
        <v>km</v>
      </c>
      <c r="D165" s="19">
        <f>IF(D164=0,"",D164*3.785411784^IF(E164="gal",1,-1))</f>
      </c>
      <c r="E165" s="18" t="str">
        <f>IF(E164="L","gal","L")</f>
        <v>L</v>
      </c>
      <c r="F165" s="56"/>
      <c r="G165" s="20">
        <f>IF(D164="","",F164/D165)</f>
      </c>
      <c r="H165" s="18">
        <f t="shared" si="18"/>
      </c>
      <c r="I165" s="21">
        <f>IF(D165="","",IF(C165="mi",B165/IF(E165="gal",D165,D164),IF(E165="L",D165,D164)*100/B165))</f>
      </c>
      <c r="J165" s="18" t="str">
        <f t="shared" si="19"/>
        <v>L/100km</v>
      </c>
      <c r="K165" s="22">
        <f>IF(F164="","",IF(L165="¢/mi",F164*100/B165,B165/F164))</f>
      </c>
      <c r="L165" s="18" t="str">
        <f t="shared" si="20"/>
        <v>km/$</v>
      </c>
      <c r="M165">
        <f t="shared" si="16"/>
      </c>
      <c r="N165">
        <f t="shared" si="17"/>
      </c>
    </row>
    <row r="166" spans="1:14" ht="15" customHeight="1">
      <c r="A166" s="57"/>
      <c r="B166" s="45"/>
      <c r="C166" s="46" t="s">
        <v>9</v>
      </c>
      <c r="D166" s="47"/>
      <c r="E166" s="46" t="s">
        <v>10</v>
      </c>
      <c r="F166" s="59"/>
      <c r="G166" s="24">
        <f>IF(D166="","",F166/D166)</f>
      </c>
      <c r="H166" s="23">
        <f t="shared" si="18"/>
      </c>
      <c r="I166" s="25">
        <f>IF(D166="","",IF(C166="mi",B166/IF(E166="gal",D166,D167),IF(E166="L",D166,D167)*100/B166))</f>
      </c>
      <c r="J166" s="23" t="str">
        <f t="shared" si="19"/>
        <v>mpg</v>
      </c>
      <c r="K166" s="26">
        <f>IF(F166="","",IF(L166="¢/mi",F166*100/B166,B166/F166))</f>
      </c>
      <c r="L166" s="23" t="str">
        <f t="shared" si="20"/>
        <v>¢/mi</v>
      </c>
      <c r="M166">
        <f t="shared" si="16"/>
      </c>
      <c r="N166">
        <f t="shared" si="17"/>
      </c>
    </row>
    <row r="167" spans="1:14" ht="15.75" customHeight="1" thickBot="1">
      <c r="A167" s="58"/>
      <c r="B167" s="27">
        <f>IF(B166=0,"",B166*1.609344^IF(C166="mi",1,-1))</f>
      </c>
      <c r="C167" s="28" t="str">
        <f>IF(C166="mi","km","mi")</f>
        <v>km</v>
      </c>
      <c r="D167" s="29">
        <f>IF(D166=0,"",D166*3.785411784^IF(E166="gal",1,-1))</f>
      </c>
      <c r="E167" s="28" t="str">
        <f>IF(E166="L","gal","L")</f>
        <v>L</v>
      </c>
      <c r="F167" s="60"/>
      <c r="G167" s="30">
        <f>IF(D166="","",F166/D167)</f>
      </c>
      <c r="H167" s="28">
        <f t="shared" si="18"/>
      </c>
      <c r="I167" s="31">
        <f>IF(D167="","",IF(C167="mi",B167/IF(E167="gal",D167,D166),IF(E167="L",D167,D166)*100/B167))</f>
      </c>
      <c r="J167" s="28" t="str">
        <f t="shared" si="19"/>
        <v>L/100km</v>
      </c>
      <c r="K167" s="32">
        <f>IF(F166="","",IF(L167="¢/mi",F166*100/B167,B167/F166))</f>
      </c>
      <c r="L167" s="28" t="str">
        <f t="shared" si="20"/>
        <v>km/$</v>
      </c>
      <c r="M167">
        <f t="shared" si="16"/>
      </c>
      <c r="N167">
        <f t="shared" si="17"/>
      </c>
    </row>
    <row r="168" spans="1:14" ht="15" customHeight="1">
      <c r="A168" s="53"/>
      <c r="B168" s="42"/>
      <c r="C168" s="43" t="s">
        <v>9</v>
      </c>
      <c r="D168" s="44"/>
      <c r="E168" s="43" t="s">
        <v>10</v>
      </c>
      <c r="F168" s="55"/>
      <c r="G168" s="14">
        <f>IF(D168="","",F168/D168)</f>
      </c>
      <c r="H168" s="13">
        <f t="shared" si="18"/>
      </c>
      <c r="I168" s="15">
        <f>IF(D168="","",IF(C168="mi",B168/IF(E168="gal",D168,D169),IF(E168="L",D168,D169)*100/B168))</f>
      </c>
      <c r="J168" s="13" t="str">
        <f t="shared" si="19"/>
        <v>mpg</v>
      </c>
      <c r="K168" s="16">
        <f>IF(F168="","",IF(L168="¢/mi",F168*100/B168,B168/F168))</f>
      </c>
      <c r="L168" s="13" t="str">
        <f t="shared" si="20"/>
        <v>¢/mi</v>
      </c>
      <c r="M168">
        <f t="shared" si="16"/>
      </c>
      <c r="N168">
        <f t="shared" si="17"/>
      </c>
    </row>
    <row r="169" spans="1:14" ht="15.75" customHeight="1" thickBot="1">
      <c r="A169" s="54"/>
      <c r="B169" s="17">
        <f>IF(B168=0,"",B168*1.609344^IF(C168="mi",1,-1))</f>
      </c>
      <c r="C169" s="18" t="str">
        <f>IF(C168="mi","km","mi")</f>
        <v>km</v>
      </c>
      <c r="D169" s="19">
        <f>IF(D168=0,"",D168*3.785411784^IF(E168="gal",1,-1))</f>
      </c>
      <c r="E169" s="18" t="str">
        <f>IF(E168="L","gal","L")</f>
        <v>L</v>
      </c>
      <c r="F169" s="56"/>
      <c r="G169" s="20">
        <f>IF(D168="","",F168/D169)</f>
      </c>
      <c r="H169" s="18">
        <f t="shared" si="18"/>
      </c>
      <c r="I169" s="21">
        <f>IF(D169="","",IF(C169="mi",B169/IF(E169="gal",D169,D168),IF(E169="L",D169,D168)*100/B169))</f>
      </c>
      <c r="J169" s="18" t="str">
        <f t="shared" si="19"/>
        <v>L/100km</v>
      </c>
      <c r="K169" s="22">
        <f>IF(F168="","",IF(L169="¢/mi",F168*100/B169,B169/F168))</f>
      </c>
      <c r="L169" s="18" t="str">
        <f t="shared" si="20"/>
        <v>km/$</v>
      </c>
      <c r="M169">
        <f t="shared" si="16"/>
      </c>
      <c r="N169">
        <f t="shared" si="17"/>
      </c>
    </row>
    <row r="170" spans="1:14" ht="15" customHeight="1">
      <c r="A170" s="57"/>
      <c r="B170" s="45"/>
      <c r="C170" s="46" t="s">
        <v>9</v>
      </c>
      <c r="D170" s="47"/>
      <c r="E170" s="46" t="s">
        <v>10</v>
      </c>
      <c r="F170" s="59"/>
      <c r="G170" s="24">
        <f>IF(D170="","",F170/D170)</f>
      </c>
      <c r="H170" s="23">
        <f t="shared" si="18"/>
      </c>
      <c r="I170" s="25">
        <f>IF(D170="","",IF(C170="mi",B170/IF(E170="gal",D170,D171),IF(E170="L",D170,D171)*100/B170))</f>
      </c>
      <c r="J170" s="23" t="str">
        <f t="shared" si="19"/>
        <v>mpg</v>
      </c>
      <c r="K170" s="26">
        <f>IF(F170="","",IF(L170="¢/mi",F170*100/B170,B170/F170))</f>
      </c>
      <c r="L170" s="23" t="str">
        <f t="shared" si="20"/>
        <v>¢/mi</v>
      </c>
      <c r="M170">
        <f t="shared" si="16"/>
      </c>
      <c r="N170">
        <f t="shared" si="17"/>
      </c>
    </row>
    <row r="171" spans="1:14" ht="15.75" customHeight="1" thickBot="1">
      <c r="A171" s="58"/>
      <c r="B171" s="27">
        <f>IF(B170=0,"",B170*1.609344^IF(C170="mi",1,-1))</f>
      </c>
      <c r="C171" s="28" t="str">
        <f>IF(C170="mi","km","mi")</f>
        <v>km</v>
      </c>
      <c r="D171" s="29">
        <f>IF(D170=0,"",D170*3.785411784^IF(E170="gal",1,-1))</f>
      </c>
      <c r="E171" s="28" t="str">
        <f>IF(E170="L","gal","L")</f>
        <v>L</v>
      </c>
      <c r="F171" s="60"/>
      <c r="G171" s="30">
        <f>IF(D170="","",F170/D171)</f>
      </c>
      <c r="H171" s="28">
        <f t="shared" si="18"/>
      </c>
      <c r="I171" s="31">
        <f>IF(D171="","",IF(C171="mi",B171/IF(E171="gal",D171,D170),IF(E171="L",D171,D170)*100/B171))</f>
      </c>
      <c r="J171" s="28" t="str">
        <f t="shared" si="19"/>
        <v>L/100km</v>
      </c>
      <c r="K171" s="32">
        <f>IF(F170="","",IF(L171="¢/mi",F170*100/B171,B171/F170))</f>
      </c>
      <c r="L171" s="28" t="str">
        <f t="shared" si="20"/>
        <v>km/$</v>
      </c>
      <c r="M171">
        <f t="shared" si="16"/>
      </c>
      <c r="N171">
        <f t="shared" si="17"/>
      </c>
    </row>
    <row r="172" spans="1:14" ht="15" customHeight="1">
      <c r="A172" s="53"/>
      <c r="B172" s="42"/>
      <c r="C172" s="43" t="s">
        <v>9</v>
      </c>
      <c r="D172" s="44"/>
      <c r="E172" s="43" t="s">
        <v>10</v>
      </c>
      <c r="F172" s="55"/>
      <c r="G172" s="14">
        <f>IF(D172="","",F172/D172)</f>
      </c>
      <c r="H172" s="13">
        <f t="shared" si="18"/>
      </c>
      <c r="I172" s="15">
        <f>IF(D172="","",IF(C172="mi",B172/IF(E172="gal",D172,D173),IF(E172="L",D172,D173)*100/B172))</f>
      </c>
      <c r="J172" s="13" t="str">
        <f t="shared" si="19"/>
        <v>mpg</v>
      </c>
      <c r="K172" s="16">
        <f>IF(F172="","",IF(L172="¢/mi",F172*100/B172,B172/F172))</f>
      </c>
      <c r="L172" s="13" t="str">
        <f t="shared" si="20"/>
        <v>¢/mi</v>
      </c>
      <c r="M172">
        <f t="shared" si="16"/>
      </c>
      <c r="N172">
        <f t="shared" si="17"/>
      </c>
    </row>
    <row r="173" spans="1:14" ht="15.75" customHeight="1" thickBot="1">
      <c r="A173" s="54"/>
      <c r="B173" s="17">
        <f>IF(B172=0,"",B172*1.609344^IF(C172="mi",1,-1))</f>
      </c>
      <c r="C173" s="18" t="str">
        <f>IF(C172="mi","km","mi")</f>
        <v>km</v>
      </c>
      <c r="D173" s="19">
        <f>IF(D172=0,"",D172*3.785411784^IF(E172="gal",1,-1))</f>
      </c>
      <c r="E173" s="18" t="str">
        <f>IF(E172="L","gal","L")</f>
        <v>L</v>
      </c>
      <c r="F173" s="56"/>
      <c r="G173" s="20">
        <f>IF(D172="","",F172/D173)</f>
      </c>
      <c r="H173" s="18">
        <f t="shared" si="18"/>
      </c>
      <c r="I173" s="21">
        <f>IF(D173="","",IF(C173="mi",B173/IF(E173="gal",D173,D172),IF(E173="L",D173,D172)*100/B173))</f>
      </c>
      <c r="J173" s="18" t="str">
        <f t="shared" si="19"/>
        <v>L/100km</v>
      </c>
      <c r="K173" s="22">
        <f>IF(F172="","",IF(L173="¢/mi",F172*100/B173,B173/F172))</f>
      </c>
      <c r="L173" s="18" t="str">
        <f t="shared" si="20"/>
        <v>km/$</v>
      </c>
      <c r="M173">
        <f t="shared" si="16"/>
      </c>
      <c r="N173">
        <f t="shared" si="17"/>
      </c>
    </row>
    <row r="174" spans="1:14" ht="15" customHeight="1">
      <c r="A174" s="57"/>
      <c r="B174" s="45"/>
      <c r="C174" s="46" t="s">
        <v>9</v>
      </c>
      <c r="D174" s="47"/>
      <c r="E174" s="46" t="s">
        <v>10</v>
      </c>
      <c r="F174" s="59"/>
      <c r="G174" s="24">
        <f>IF(D174="","",F174/D174)</f>
      </c>
      <c r="H174" s="23">
        <f t="shared" si="18"/>
      </c>
      <c r="I174" s="25">
        <f>IF(D174="","",IF(C174="mi",B174/IF(E174="gal",D174,D175),IF(E174="L",D174,D175)*100/B174))</f>
      </c>
      <c r="J174" s="23" t="str">
        <f t="shared" si="19"/>
        <v>mpg</v>
      </c>
      <c r="K174" s="26">
        <f>IF(F174="","",IF(L174="¢/mi",F174*100/B174,B174/F174))</f>
      </c>
      <c r="L174" s="23" t="str">
        <f t="shared" si="20"/>
        <v>¢/mi</v>
      </c>
      <c r="M174">
        <f t="shared" si="16"/>
      </c>
      <c r="N174">
        <f t="shared" si="17"/>
      </c>
    </row>
    <row r="175" spans="1:14" ht="15.75" customHeight="1" thickBot="1">
      <c r="A175" s="58"/>
      <c r="B175" s="27">
        <f>IF(B174=0,"",B174*1.609344^IF(C174="mi",1,-1))</f>
      </c>
      <c r="C175" s="28" t="str">
        <f>IF(C174="mi","km","mi")</f>
        <v>km</v>
      </c>
      <c r="D175" s="29">
        <f>IF(D174=0,"",D174*3.785411784^IF(E174="gal",1,-1))</f>
      </c>
      <c r="E175" s="28" t="str">
        <f>IF(E174="L","gal","L")</f>
        <v>L</v>
      </c>
      <c r="F175" s="60"/>
      <c r="G175" s="30">
        <f>IF(D174="","",F174/D175)</f>
      </c>
      <c r="H175" s="28">
        <f t="shared" si="18"/>
      </c>
      <c r="I175" s="31">
        <f>IF(D175="","",IF(C175="mi",B175/IF(E175="gal",D175,D174),IF(E175="L",D175,D174)*100/B175))</f>
      </c>
      <c r="J175" s="28" t="str">
        <f t="shared" si="19"/>
        <v>L/100km</v>
      </c>
      <c r="K175" s="32">
        <f>IF(F174="","",IF(L175="¢/mi",F174*100/B175,B175/F174))</f>
      </c>
      <c r="L175" s="28" t="str">
        <f t="shared" si="20"/>
        <v>km/$</v>
      </c>
      <c r="M175">
        <f t="shared" si="16"/>
      </c>
      <c r="N175">
        <f t="shared" si="17"/>
      </c>
    </row>
    <row r="176" spans="1:14" ht="15" customHeight="1">
      <c r="A176" s="53"/>
      <c r="B176" s="42"/>
      <c r="C176" s="43" t="s">
        <v>9</v>
      </c>
      <c r="D176" s="44"/>
      <c r="E176" s="43" t="s">
        <v>10</v>
      </c>
      <c r="F176" s="55"/>
      <c r="G176" s="14">
        <f>IF(D176="","",F176/D176)</f>
      </c>
      <c r="H176" s="13">
        <f t="shared" si="18"/>
      </c>
      <c r="I176" s="15">
        <f>IF(D176="","",IF(C176="mi",B176/IF(E176="gal",D176,D177),IF(E176="L",D176,D177)*100/B176))</f>
      </c>
      <c r="J176" s="13" t="str">
        <f t="shared" si="19"/>
        <v>mpg</v>
      </c>
      <c r="K176" s="16">
        <f>IF(F176="","",IF(L176="¢/mi",F176*100/B176,B176/F176))</f>
      </c>
      <c r="L176" s="13" t="str">
        <f t="shared" si="20"/>
        <v>¢/mi</v>
      </c>
      <c r="M176">
        <f t="shared" si="16"/>
      </c>
      <c r="N176">
        <f t="shared" si="17"/>
      </c>
    </row>
    <row r="177" spans="1:14" ht="15.75" customHeight="1" thickBot="1">
      <c r="A177" s="54"/>
      <c r="B177" s="17">
        <f>IF(B176=0,"",B176*1.609344^IF(C176="mi",1,-1))</f>
      </c>
      <c r="C177" s="18" t="str">
        <f>IF(C176="mi","km","mi")</f>
        <v>km</v>
      </c>
      <c r="D177" s="19">
        <f>IF(D176=0,"",D176*3.785411784^IF(E176="gal",1,-1))</f>
      </c>
      <c r="E177" s="18" t="str">
        <f>IF(E176="L","gal","L")</f>
        <v>L</v>
      </c>
      <c r="F177" s="56"/>
      <c r="G177" s="20">
        <f>IF(D176="","",F176/D177)</f>
      </c>
      <c r="H177" s="18">
        <f t="shared" si="18"/>
      </c>
      <c r="I177" s="21">
        <f>IF(D177="","",IF(C177="mi",B177/IF(E177="gal",D177,D176),IF(E177="L",D177,D176)*100/B177))</f>
      </c>
      <c r="J177" s="18" t="str">
        <f t="shared" si="19"/>
        <v>L/100km</v>
      </c>
      <c r="K177" s="22">
        <f>IF(F176="","",IF(L177="¢/mi",F176*100/B177,B177/F176))</f>
      </c>
      <c r="L177" s="18" t="str">
        <f t="shared" si="20"/>
        <v>km/$</v>
      </c>
      <c r="M177">
        <f t="shared" si="16"/>
      </c>
      <c r="N177">
        <f t="shared" si="17"/>
      </c>
    </row>
    <row r="178" spans="1:14" ht="15" customHeight="1">
      <c r="A178" s="57"/>
      <c r="B178" s="45"/>
      <c r="C178" s="46" t="s">
        <v>9</v>
      </c>
      <c r="D178" s="47"/>
      <c r="E178" s="46" t="s">
        <v>10</v>
      </c>
      <c r="F178" s="59"/>
      <c r="G178" s="24">
        <f>IF(D178="","",F178/D178)</f>
      </c>
      <c r="H178" s="23">
        <f t="shared" si="18"/>
      </c>
      <c r="I178" s="25">
        <f>IF(D178="","",IF(C178="mi",B178/IF(E178="gal",D178,D179),IF(E178="L",D178,D179)*100/B178))</f>
      </c>
      <c r="J178" s="23" t="str">
        <f t="shared" si="19"/>
        <v>mpg</v>
      </c>
      <c r="K178" s="26">
        <f>IF(F178="","",IF(L178="¢/mi",F178*100/B178,B178/F178))</f>
      </c>
      <c r="L178" s="23" t="str">
        <f t="shared" si="20"/>
        <v>¢/mi</v>
      </c>
      <c r="M178">
        <f t="shared" si="16"/>
      </c>
      <c r="N178">
        <f t="shared" si="17"/>
      </c>
    </row>
    <row r="179" spans="1:14" ht="15.75" customHeight="1" thickBot="1">
      <c r="A179" s="58"/>
      <c r="B179" s="27">
        <f>IF(B178=0,"",B178*1.609344^IF(C178="mi",1,-1))</f>
      </c>
      <c r="C179" s="28" t="str">
        <f>IF(C178="mi","km","mi")</f>
        <v>km</v>
      </c>
      <c r="D179" s="29">
        <f>IF(D178=0,"",D178*3.785411784^IF(E178="gal",1,-1))</f>
      </c>
      <c r="E179" s="28" t="str">
        <f>IF(E178="L","gal","L")</f>
        <v>L</v>
      </c>
      <c r="F179" s="60"/>
      <c r="G179" s="30">
        <f>IF(D178="","",F178/D179)</f>
      </c>
      <c r="H179" s="28">
        <f t="shared" si="18"/>
      </c>
      <c r="I179" s="31">
        <f>IF(D179="","",IF(C179="mi",B179/IF(E179="gal",D179,D178),IF(E179="L",D179,D178)*100/B179))</f>
      </c>
      <c r="J179" s="28" t="str">
        <f t="shared" si="19"/>
        <v>L/100km</v>
      </c>
      <c r="K179" s="32">
        <f>IF(F178="","",IF(L179="¢/mi",F178*100/B179,B179/F178))</f>
      </c>
      <c r="L179" s="28" t="str">
        <f t="shared" si="20"/>
        <v>km/$</v>
      </c>
      <c r="M179">
        <f t="shared" si="16"/>
      </c>
      <c r="N179">
        <f t="shared" si="17"/>
      </c>
    </row>
    <row r="180" spans="1:14" ht="15" customHeight="1">
      <c r="A180" s="53"/>
      <c r="B180" s="42"/>
      <c r="C180" s="43" t="s">
        <v>9</v>
      </c>
      <c r="D180" s="44"/>
      <c r="E180" s="43" t="s">
        <v>10</v>
      </c>
      <c r="F180" s="55"/>
      <c r="G180" s="14">
        <f>IF(D180="","",F180/D180)</f>
      </c>
      <c r="H180" s="13">
        <f t="shared" si="18"/>
      </c>
      <c r="I180" s="15">
        <f>IF(D180="","",IF(C180="mi",B180/IF(E180="gal",D180,D181),IF(E180="L",D180,D181)*100/B180))</f>
      </c>
      <c r="J180" s="13" t="str">
        <f t="shared" si="19"/>
        <v>mpg</v>
      </c>
      <c r="K180" s="16">
        <f>IF(F180="","",IF(L180="¢/mi",F180*100/B180,B180/F180))</f>
      </c>
      <c r="L180" s="13" t="str">
        <f t="shared" si="20"/>
        <v>¢/mi</v>
      </c>
      <c r="M180">
        <f t="shared" si="16"/>
      </c>
      <c r="N180">
        <f t="shared" si="17"/>
      </c>
    </row>
    <row r="181" spans="1:14" ht="15.75" customHeight="1" thickBot="1">
      <c r="A181" s="54"/>
      <c r="B181" s="17">
        <f>IF(B180=0,"",B180*1.609344^IF(C180="mi",1,-1))</f>
      </c>
      <c r="C181" s="18" t="str">
        <f>IF(C180="mi","km","mi")</f>
        <v>km</v>
      </c>
      <c r="D181" s="19">
        <f>IF(D180=0,"",D180*3.785411784^IF(E180="gal",1,-1))</f>
      </c>
      <c r="E181" s="18" t="str">
        <f>IF(E180="L","gal","L")</f>
        <v>L</v>
      </c>
      <c r="F181" s="56"/>
      <c r="G181" s="20">
        <f>IF(D180="","",F180/D181)</f>
      </c>
      <c r="H181" s="18">
        <f t="shared" si="18"/>
      </c>
      <c r="I181" s="21">
        <f>IF(D181="","",IF(C181="mi",B181/IF(E181="gal",D181,D180),IF(E181="L",D181,D180)*100/B181))</f>
      </c>
      <c r="J181" s="18" t="str">
        <f t="shared" si="19"/>
        <v>L/100km</v>
      </c>
      <c r="K181" s="22">
        <f>IF(F180="","",IF(L181="¢/mi",F180*100/B181,B181/F180))</f>
      </c>
      <c r="L181" s="18" t="str">
        <f t="shared" si="20"/>
        <v>km/$</v>
      </c>
      <c r="M181">
        <f t="shared" si="16"/>
      </c>
      <c r="N181">
        <f t="shared" si="17"/>
      </c>
    </row>
    <row r="182" spans="1:14" ht="15" customHeight="1">
      <c r="A182" s="57"/>
      <c r="B182" s="45"/>
      <c r="C182" s="46" t="s">
        <v>9</v>
      </c>
      <c r="D182" s="47"/>
      <c r="E182" s="46" t="s">
        <v>10</v>
      </c>
      <c r="F182" s="59"/>
      <c r="G182" s="24">
        <f>IF(D182="","",F182/D182)</f>
      </c>
      <c r="H182" s="23">
        <f t="shared" si="18"/>
      </c>
      <c r="I182" s="25">
        <f>IF(D182="","",IF(C182="mi",B182/IF(E182="gal",D182,D183),IF(E182="L",D182,D183)*100/B182))</f>
      </c>
      <c r="J182" s="23" t="str">
        <f t="shared" si="19"/>
        <v>mpg</v>
      </c>
      <c r="K182" s="26">
        <f>IF(F182="","",IF(L182="¢/mi",F182*100/B182,B182/F182))</f>
      </c>
      <c r="L182" s="23" t="str">
        <f t="shared" si="20"/>
        <v>¢/mi</v>
      </c>
      <c r="M182">
        <f t="shared" si="16"/>
      </c>
      <c r="N182">
        <f t="shared" si="17"/>
      </c>
    </row>
    <row r="183" spans="1:14" ht="15.75" customHeight="1" thickBot="1">
      <c r="A183" s="58"/>
      <c r="B183" s="27">
        <f>IF(B182=0,"",B182*1.609344^IF(C182="mi",1,-1))</f>
      </c>
      <c r="C183" s="28" t="str">
        <f>IF(C182="mi","km","mi")</f>
        <v>km</v>
      </c>
      <c r="D183" s="29">
        <f>IF(D182=0,"",D182*3.785411784^IF(E182="gal",1,-1))</f>
      </c>
      <c r="E183" s="28" t="str">
        <f>IF(E182="L","gal","L")</f>
        <v>L</v>
      </c>
      <c r="F183" s="60"/>
      <c r="G183" s="30">
        <f>IF(D182="","",F182/D183)</f>
      </c>
      <c r="H183" s="28">
        <f t="shared" si="18"/>
      </c>
      <c r="I183" s="31">
        <f>IF(D183="","",IF(C183="mi",B183/IF(E183="gal",D183,D182),IF(E183="L",D183,D182)*100/B183))</f>
      </c>
      <c r="J183" s="28" t="str">
        <f t="shared" si="19"/>
        <v>L/100km</v>
      </c>
      <c r="K183" s="32">
        <f>IF(F182="","",IF(L183="¢/mi",F182*100/B183,B183/F182))</f>
      </c>
      <c r="L183" s="28" t="str">
        <f t="shared" si="20"/>
        <v>km/$</v>
      </c>
      <c r="M183">
        <f t="shared" si="16"/>
      </c>
      <c r="N183">
        <f t="shared" si="17"/>
      </c>
    </row>
    <row r="184" spans="1:14" ht="15" customHeight="1">
      <c r="A184" s="53"/>
      <c r="B184" s="42"/>
      <c r="C184" s="43" t="s">
        <v>9</v>
      </c>
      <c r="D184" s="44"/>
      <c r="E184" s="43" t="s">
        <v>10</v>
      </c>
      <c r="F184" s="55"/>
      <c r="G184" s="14">
        <f>IF(D184="","",F184/D184)</f>
      </c>
      <c r="H184" s="13">
        <f t="shared" si="18"/>
      </c>
      <c r="I184" s="15">
        <f>IF(D184="","",IF(C184="mi",B184/IF(E184="gal",D184,D185),IF(E184="L",D184,D185)*100/B184))</f>
      </c>
      <c r="J184" s="13" t="str">
        <f t="shared" si="19"/>
        <v>mpg</v>
      </c>
      <c r="K184" s="16">
        <f>IF(F184="","",IF(L184="¢/mi",F184*100/B184,B184/F184))</f>
      </c>
      <c r="L184" s="13" t="str">
        <f t="shared" si="20"/>
        <v>¢/mi</v>
      </c>
      <c r="M184">
        <f t="shared" si="16"/>
      </c>
      <c r="N184">
        <f t="shared" si="17"/>
      </c>
    </row>
    <row r="185" spans="1:14" ht="15.75" customHeight="1" thickBot="1">
      <c r="A185" s="54"/>
      <c r="B185" s="17">
        <f>IF(B184=0,"",B184*1.609344^IF(C184="mi",1,-1))</f>
      </c>
      <c r="C185" s="18" t="str">
        <f>IF(C184="mi","km","mi")</f>
        <v>km</v>
      </c>
      <c r="D185" s="19">
        <f>IF(D184=0,"",D184*3.785411784^IF(E184="gal",1,-1))</f>
      </c>
      <c r="E185" s="18" t="str">
        <f>IF(E184="L","gal","L")</f>
        <v>L</v>
      </c>
      <c r="F185" s="56"/>
      <c r="G185" s="20">
        <f>IF(D184="","",F184/D185)</f>
      </c>
      <c r="H185" s="18">
        <f t="shared" si="18"/>
      </c>
      <c r="I185" s="21">
        <f>IF(D185="","",IF(C185="mi",B185/IF(E185="gal",D185,D184),IF(E185="L",D185,D184)*100/B185))</f>
      </c>
      <c r="J185" s="18" t="str">
        <f t="shared" si="19"/>
        <v>L/100km</v>
      </c>
      <c r="K185" s="22">
        <f>IF(F184="","",IF(L185="¢/mi",F184*100/B185,B185/F184))</f>
      </c>
      <c r="L185" s="18" t="str">
        <f t="shared" si="20"/>
        <v>km/$</v>
      </c>
      <c r="M185">
        <f t="shared" si="16"/>
      </c>
      <c r="N185">
        <f t="shared" si="17"/>
      </c>
    </row>
    <row r="186" spans="1:14" ht="15" customHeight="1">
      <c r="A186" s="57"/>
      <c r="B186" s="45"/>
      <c r="C186" s="46" t="s">
        <v>9</v>
      </c>
      <c r="D186" s="47"/>
      <c r="E186" s="46" t="s">
        <v>10</v>
      </c>
      <c r="F186" s="59"/>
      <c r="G186" s="24">
        <f>IF(D186="","",F186/D186)</f>
      </c>
      <c r="H186" s="23">
        <f t="shared" si="18"/>
      </c>
      <c r="I186" s="25">
        <f>IF(D186="","",IF(C186="mi",B186/IF(E186="gal",D186,D187),IF(E186="L",D186,D187)*100/B186))</f>
      </c>
      <c r="J186" s="23" t="str">
        <f t="shared" si="19"/>
        <v>mpg</v>
      </c>
      <c r="K186" s="26">
        <f>IF(F186="","",IF(L186="¢/mi",F186*100/B186,B186/F186))</f>
      </c>
      <c r="L186" s="23" t="str">
        <f t="shared" si="20"/>
        <v>¢/mi</v>
      </c>
      <c r="M186">
        <f t="shared" si="16"/>
      </c>
      <c r="N186">
        <f t="shared" si="17"/>
      </c>
    </row>
    <row r="187" spans="1:14" ht="15.75" customHeight="1" thickBot="1">
      <c r="A187" s="58"/>
      <c r="B187" s="27">
        <f>IF(B186=0,"",B186*1.609344^IF(C186="mi",1,-1))</f>
      </c>
      <c r="C187" s="28" t="str">
        <f>IF(C186="mi","km","mi")</f>
        <v>km</v>
      </c>
      <c r="D187" s="29">
        <f>IF(D186=0,"",D186*3.785411784^IF(E186="gal",1,-1))</f>
      </c>
      <c r="E187" s="28" t="str">
        <f>IF(E186="L","gal","L")</f>
        <v>L</v>
      </c>
      <c r="F187" s="60"/>
      <c r="G187" s="30">
        <f>IF(D186="","",F186/D187)</f>
      </c>
      <c r="H187" s="28">
        <f t="shared" si="18"/>
      </c>
      <c r="I187" s="31">
        <f>IF(D187="","",IF(C187="mi",B187/IF(E187="gal",D187,D186),IF(E187="L",D187,D186)*100/B187))</f>
      </c>
      <c r="J187" s="28" t="str">
        <f t="shared" si="19"/>
        <v>L/100km</v>
      </c>
      <c r="K187" s="32">
        <f>IF(F186="","",IF(L187="¢/mi",F186*100/B187,B187/F186))</f>
      </c>
      <c r="L187" s="28" t="str">
        <f t="shared" si="20"/>
        <v>km/$</v>
      </c>
      <c r="M187">
        <f t="shared" si="16"/>
      </c>
      <c r="N187">
        <f t="shared" si="17"/>
      </c>
    </row>
    <row r="188" spans="1:14" ht="15" customHeight="1">
      <c r="A188" s="53"/>
      <c r="B188" s="42"/>
      <c r="C188" s="43" t="s">
        <v>9</v>
      </c>
      <c r="D188" s="44"/>
      <c r="E188" s="43" t="s">
        <v>10</v>
      </c>
      <c r="F188" s="55"/>
      <c r="G188" s="14">
        <f>IF(D188="","",F188/D188)</f>
      </c>
      <c r="H188" s="13">
        <f t="shared" si="18"/>
      </c>
      <c r="I188" s="15">
        <f>IF(D188="","",IF(C188="mi",B188/IF(E188="gal",D188,D189),IF(E188="L",D188,D189)*100/B188))</f>
      </c>
      <c r="J188" s="13" t="str">
        <f t="shared" si="19"/>
        <v>mpg</v>
      </c>
      <c r="K188" s="16">
        <f>IF(F188="","",IF(L188="¢/mi",F188*100/B188,B188/F188))</f>
      </c>
      <c r="L188" s="13" t="str">
        <f t="shared" si="20"/>
        <v>¢/mi</v>
      </c>
      <c r="M188">
        <f t="shared" si="16"/>
      </c>
      <c r="N188">
        <f t="shared" si="17"/>
      </c>
    </row>
    <row r="189" spans="1:14" ht="15.75" customHeight="1" thickBot="1">
      <c r="A189" s="54"/>
      <c r="B189" s="17">
        <f>IF(B188=0,"",B188*1.609344^IF(C188="mi",1,-1))</f>
      </c>
      <c r="C189" s="18" t="str">
        <f>IF(C188="mi","km","mi")</f>
        <v>km</v>
      </c>
      <c r="D189" s="19">
        <f>IF(D188=0,"",D188*3.785411784^IF(E188="gal",1,-1))</f>
      </c>
      <c r="E189" s="18" t="str">
        <f>IF(E188="L","gal","L")</f>
        <v>L</v>
      </c>
      <c r="F189" s="56"/>
      <c r="G189" s="20">
        <f>IF(D188="","",F188/D189)</f>
      </c>
      <c r="H189" s="18">
        <f t="shared" si="18"/>
      </c>
      <c r="I189" s="21">
        <f>IF(D189="","",IF(C189="mi",B189/IF(E189="gal",D189,D188),IF(E189="L",D189,D188)*100/B189))</f>
      </c>
      <c r="J189" s="18" t="str">
        <f t="shared" si="19"/>
        <v>L/100km</v>
      </c>
      <c r="K189" s="22">
        <f>IF(F188="","",IF(L189="¢/mi",F188*100/B189,B189/F188))</f>
      </c>
      <c r="L189" s="18" t="str">
        <f t="shared" si="20"/>
        <v>km/$</v>
      </c>
      <c r="M189">
        <f t="shared" si="16"/>
      </c>
      <c r="N189">
        <f t="shared" si="17"/>
      </c>
    </row>
    <row r="190" spans="1:14" ht="15" customHeight="1">
      <c r="A190" s="57"/>
      <c r="B190" s="45"/>
      <c r="C190" s="46" t="s">
        <v>9</v>
      </c>
      <c r="D190" s="47"/>
      <c r="E190" s="46" t="s">
        <v>10</v>
      </c>
      <c r="F190" s="59"/>
      <c r="G190" s="24">
        <f>IF(D190="","",F190/D190)</f>
      </c>
      <c r="H190" s="23">
        <f t="shared" si="18"/>
      </c>
      <c r="I190" s="25">
        <f>IF(D190="","",IF(C190="mi",B190/IF(E190="gal",D190,D191),IF(E190="L",D190,D191)*100/B190))</f>
      </c>
      <c r="J190" s="23" t="str">
        <f t="shared" si="19"/>
        <v>mpg</v>
      </c>
      <c r="K190" s="26">
        <f>IF(F190="","",IF(L190="¢/mi",F190*100/B190,B190/F190))</f>
      </c>
      <c r="L190" s="23" t="str">
        <f t="shared" si="20"/>
        <v>¢/mi</v>
      </c>
      <c r="M190">
        <f t="shared" si="16"/>
      </c>
      <c r="N190">
        <f t="shared" si="17"/>
      </c>
    </row>
    <row r="191" spans="1:14" ht="15.75" customHeight="1" thickBot="1">
      <c r="A191" s="58"/>
      <c r="B191" s="27">
        <f>IF(B190=0,"",B190*1.609344^IF(C190="mi",1,-1))</f>
      </c>
      <c r="C191" s="28" t="str">
        <f>IF(C190="mi","km","mi")</f>
        <v>km</v>
      </c>
      <c r="D191" s="29">
        <f>IF(D190=0,"",D190*3.785411784^IF(E190="gal",1,-1))</f>
      </c>
      <c r="E191" s="28" t="str">
        <f>IF(E190="L","gal","L")</f>
        <v>L</v>
      </c>
      <c r="F191" s="60"/>
      <c r="G191" s="30">
        <f>IF(D190="","",F190/D191)</f>
      </c>
      <c r="H191" s="28">
        <f t="shared" si="18"/>
      </c>
      <c r="I191" s="31">
        <f>IF(D191="","",IF(C191="mi",B191/IF(E191="gal",D191,D190),IF(E191="L",D191,D190)*100/B191))</f>
      </c>
      <c r="J191" s="28" t="str">
        <f t="shared" si="19"/>
        <v>L/100km</v>
      </c>
      <c r="K191" s="32">
        <f>IF(F190="","",IF(L191="¢/mi",F190*100/B191,B191/F190))</f>
      </c>
      <c r="L191" s="28" t="str">
        <f t="shared" si="20"/>
        <v>km/$</v>
      </c>
      <c r="M191">
        <f t="shared" si="16"/>
      </c>
      <c r="N191">
        <f t="shared" si="17"/>
      </c>
    </row>
    <row r="192" spans="1:14" ht="15" customHeight="1">
      <c r="A192" s="53"/>
      <c r="B192" s="42"/>
      <c r="C192" s="43" t="s">
        <v>9</v>
      </c>
      <c r="D192" s="44"/>
      <c r="E192" s="43" t="s">
        <v>10</v>
      </c>
      <c r="F192" s="55"/>
      <c r="G192" s="14">
        <f>IF(D192="","",F192/D192)</f>
      </c>
      <c r="H192" s="13">
        <f t="shared" si="18"/>
      </c>
      <c r="I192" s="15">
        <f>IF(D192="","",IF(C192="mi",B192/IF(E192="gal",D192,D193),IF(E192="L",D192,D193)*100/B192))</f>
      </c>
      <c r="J192" s="13" t="str">
        <f t="shared" si="19"/>
        <v>mpg</v>
      </c>
      <c r="K192" s="16">
        <f>IF(F192="","",IF(L192="¢/mi",F192*100/B192,B192/F192))</f>
      </c>
      <c r="L192" s="13" t="str">
        <f t="shared" si="20"/>
        <v>¢/mi</v>
      </c>
      <c r="M192">
        <f t="shared" si="16"/>
      </c>
      <c r="N192">
        <f t="shared" si="17"/>
      </c>
    </row>
    <row r="193" spans="1:14" ht="15.75" customHeight="1" thickBot="1">
      <c r="A193" s="54"/>
      <c r="B193" s="17">
        <f>IF(B192=0,"",B192*1.609344^IF(C192="mi",1,-1))</f>
      </c>
      <c r="C193" s="18" t="str">
        <f>IF(C192="mi","km","mi")</f>
        <v>km</v>
      </c>
      <c r="D193" s="19">
        <f>IF(D192=0,"",D192*3.785411784^IF(E192="gal",1,-1))</f>
      </c>
      <c r="E193" s="18" t="str">
        <f>IF(E192="L","gal","L")</f>
        <v>L</v>
      </c>
      <c r="F193" s="56"/>
      <c r="G193" s="20">
        <f>IF(D192="","",F192/D193)</f>
      </c>
      <c r="H193" s="18">
        <f t="shared" si="18"/>
      </c>
      <c r="I193" s="21">
        <f>IF(D193="","",IF(C193="mi",B193/IF(E193="gal",D193,D192),IF(E193="L",D193,D192)*100/B193))</f>
      </c>
      <c r="J193" s="18" t="str">
        <f t="shared" si="19"/>
        <v>L/100km</v>
      </c>
      <c r="K193" s="22">
        <f>IF(F192="","",IF(L193="¢/mi",F192*100/B193,B193/F192))</f>
      </c>
      <c r="L193" s="18" t="str">
        <f t="shared" si="20"/>
        <v>km/$</v>
      </c>
      <c r="M193">
        <f t="shared" si="16"/>
      </c>
      <c r="N193">
        <f t="shared" si="17"/>
      </c>
    </row>
    <row r="194" spans="1:14" ht="15" customHeight="1">
      <c r="A194" s="57"/>
      <c r="B194" s="45"/>
      <c r="C194" s="46" t="s">
        <v>9</v>
      </c>
      <c r="D194" s="47"/>
      <c r="E194" s="46" t="s">
        <v>10</v>
      </c>
      <c r="F194" s="59"/>
      <c r="G194" s="24">
        <f>IF(D194="","",F194/D194)</f>
      </c>
      <c r="H194" s="23">
        <f t="shared" si="18"/>
      </c>
      <c r="I194" s="25">
        <f>IF(D194="","",IF(C194="mi",B194/IF(E194="gal",D194,D195),IF(E194="L",D194,D195)*100/B194))</f>
      </c>
      <c r="J194" s="23" t="str">
        <f t="shared" si="19"/>
        <v>mpg</v>
      </c>
      <c r="K194" s="26">
        <f>IF(F194="","",IF(L194="¢/mi",F194*100/B194,B194/F194))</f>
      </c>
      <c r="L194" s="23" t="str">
        <f t="shared" si="20"/>
        <v>¢/mi</v>
      </c>
      <c r="M194">
        <f t="shared" si="16"/>
      </c>
      <c r="N194">
        <f t="shared" si="17"/>
      </c>
    </row>
    <row r="195" spans="1:14" ht="15.75" customHeight="1" thickBot="1">
      <c r="A195" s="58"/>
      <c r="B195" s="27">
        <f>IF(B194=0,"",B194*1.609344^IF(C194="mi",1,-1))</f>
      </c>
      <c r="C195" s="28" t="str">
        <f>IF(C194="mi","km","mi")</f>
        <v>km</v>
      </c>
      <c r="D195" s="29">
        <f>IF(D194=0,"",D194*3.785411784^IF(E194="gal",1,-1))</f>
      </c>
      <c r="E195" s="28" t="str">
        <f>IF(E194="L","gal","L")</f>
        <v>L</v>
      </c>
      <c r="F195" s="60"/>
      <c r="G195" s="30">
        <f>IF(D194="","",F194/D195)</f>
      </c>
      <c r="H195" s="28">
        <f t="shared" si="18"/>
      </c>
      <c r="I195" s="31">
        <f>IF(D195="","",IF(C195="mi",B195/IF(E195="gal",D195,D194),IF(E195="L",D195,D194)*100/B195))</f>
      </c>
      <c r="J195" s="28" t="str">
        <f t="shared" si="19"/>
        <v>L/100km</v>
      </c>
      <c r="K195" s="32">
        <f>IF(F194="","",IF(L195="¢/mi",F194*100/B195,B195/F194))</f>
      </c>
      <c r="L195" s="28" t="str">
        <f t="shared" si="20"/>
        <v>km/$</v>
      </c>
      <c r="M195">
        <f t="shared" si="16"/>
      </c>
      <c r="N195">
        <f t="shared" si="17"/>
      </c>
    </row>
    <row r="196" spans="1:14" ht="15" customHeight="1">
      <c r="A196" s="53"/>
      <c r="B196" s="42"/>
      <c r="C196" s="43" t="s">
        <v>9</v>
      </c>
      <c r="D196" s="44"/>
      <c r="E196" s="43" t="s">
        <v>10</v>
      </c>
      <c r="F196" s="55"/>
      <c r="G196" s="14">
        <f>IF(D196="","",F196/D196)</f>
      </c>
      <c r="H196" s="13">
        <f t="shared" si="18"/>
      </c>
      <c r="I196" s="15">
        <f>IF(D196="","",IF(C196="mi",B196/IF(E196="gal",D196,D197),IF(E196="L",D196,D197)*100/B196))</f>
      </c>
      <c r="J196" s="13" t="str">
        <f t="shared" si="19"/>
        <v>mpg</v>
      </c>
      <c r="K196" s="16">
        <f>IF(F196="","",IF(L196="¢/mi",F196*100/B196,B196/F196))</f>
      </c>
      <c r="L196" s="13" t="str">
        <f t="shared" si="20"/>
        <v>¢/mi</v>
      </c>
      <c r="M196">
        <f t="shared" si="16"/>
      </c>
      <c r="N196">
        <f t="shared" si="17"/>
      </c>
    </row>
    <row r="197" spans="1:14" ht="15.75" customHeight="1" thickBot="1">
      <c r="A197" s="54"/>
      <c r="B197" s="17">
        <f>IF(B196=0,"",B196*1.609344^IF(C196="mi",1,-1))</f>
      </c>
      <c r="C197" s="18" t="str">
        <f>IF(C196="mi","km","mi")</f>
        <v>km</v>
      </c>
      <c r="D197" s="19">
        <f>IF(D196=0,"",D196*3.785411784^IF(E196="gal",1,-1))</f>
      </c>
      <c r="E197" s="18" t="str">
        <f>IF(E196="L","gal","L")</f>
        <v>L</v>
      </c>
      <c r="F197" s="56"/>
      <c r="G197" s="20">
        <f>IF(D196="","",F196/D197)</f>
      </c>
      <c r="H197" s="18">
        <f t="shared" si="18"/>
      </c>
      <c r="I197" s="21">
        <f>IF(D197="","",IF(C197="mi",B197/IF(E197="gal",D197,D196),IF(E197="L",D197,D196)*100/B197))</f>
      </c>
      <c r="J197" s="18" t="str">
        <f t="shared" si="19"/>
        <v>L/100km</v>
      </c>
      <c r="K197" s="22">
        <f>IF(F196="","",IF(L197="¢/mi",F196*100/B197,B197/F196))</f>
      </c>
      <c r="L197" s="18" t="str">
        <f t="shared" si="20"/>
        <v>km/$</v>
      </c>
      <c r="M197">
        <f t="shared" si="16"/>
      </c>
      <c r="N197">
        <f t="shared" si="17"/>
      </c>
    </row>
    <row r="198" spans="1:14" ht="15" customHeight="1">
      <c r="A198" s="57"/>
      <c r="B198" s="45"/>
      <c r="C198" s="46" t="s">
        <v>9</v>
      </c>
      <c r="D198" s="47"/>
      <c r="E198" s="46" t="s">
        <v>10</v>
      </c>
      <c r="F198" s="59"/>
      <c r="G198" s="24">
        <f>IF(D198="","",F198/D198)</f>
      </c>
      <c r="H198" s="23">
        <f t="shared" si="18"/>
      </c>
      <c r="I198" s="25">
        <f>IF(D198="","",IF(C198="mi",B198/IF(E198="gal",D198,D199),IF(E198="L",D198,D199)*100/B198))</f>
      </c>
      <c r="J198" s="23" t="str">
        <f t="shared" si="19"/>
        <v>mpg</v>
      </c>
      <c r="K198" s="26">
        <f>IF(F198="","",IF(L198="¢/mi",F198*100/B198,B198/F198))</f>
      </c>
      <c r="L198" s="23" t="str">
        <f t="shared" si="20"/>
        <v>¢/mi</v>
      </c>
      <c r="M198">
        <f aca="true" t="shared" si="21" ref="M198:M203">IF(C198="km",B198,"")</f>
      </c>
      <c r="N198">
        <f aca="true" t="shared" si="22" ref="N198:N203">IF(E198="L",D198,"")</f>
      </c>
    </row>
    <row r="199" spans="1:14" ht="15.75" customHeight="1" thickBot="1">
      <c r="A199" s="58"/>
      <c r="B199" s="27">
        <f>IF(B198=0,"",B198*1.609344^IF(C198="mi",1,-1))</f>
      </c>
      <c r="C199" s="28" t="str">
        <f>IF(C198="mi","km","mi")</f>
        <v>km</v>
      </c>
      <c r="D199" s="29">
        <f>IF(D198=0,"",D198*3.785411784^IF(E198="gal",1,-1))</f>
      </c>
      <c r="E199" s="28" t="str">
        <f>IF(E198="L","gal","L")</f>
        <v>L</v>
      </c>
      <c r="F199" s="60"/>
      <c r="G199" s="30">
        <f>IF(D198="","",F198/D199)</f>
      </c>
      <c r="H199" s="28">
        <f t="shared" si="18"/>
      </c>
      <c r="I199" s="31">
        <f>IF(D199="","",IF(C199="mi",B199/IF(E199="gal",D199,D198),IF(E199="L",D199,D198)*100/B199))</f>
      </c>
      <c r="J199" s="28" t="str">
        <f t="shared" si="19"/>
        <v>L/100km</v>
      </c>
      <c r="K199" s="32">
        <f>IF(F198="","",IF(L199="¢/mi",F198*100/B199,B199/F198))</f>
      </c>
      <c r="L199" s="28" t="str">
        <f t="shared" si="20"/>
        <v>km/$</v>
      </c>
      <c r="M199">
        <f t="shared" si="21"/>
      </c>
      <c r="N199">
        <f t="shared" si="22"/>
      </c>
    </row>
    <row r="200" spans="1:14" ht="15" customHeight="1">
      <c r="A200" s="53"/>
      <c r="B200" s="42"/>
      <c r="C200" s="43" t="s">
        <v>9</v>
      </c>
      <c r="D200" s="44"/>
      <c r="E200" s="43" t="s">
        <v>10</v>
      </c>
      <c r="F200" s="55"/>
      <c r="G200" s="14">
        <f>IF(D200="","",F200/D200)</f>
      </c>
      <c r="H200" s="13">
        <f>IF(D200="","","$/"&amp;E200)</f>
      </c>
      <c r="I200" s="15">
        <f>IF(D200="","",IF(C200="mi",B200/IF(E200="gal",D200,D201),IF(E200="L",D200,D201)*100/B200))</f>
      </c>
      <c r="J200" s="13" t="str">
        <f>IF(C200="mi","mpg","L/100km")</f>
        <v>mpg</v>
      </c>
      <c r="K200" s="16">
        <f>IF(F200="","",IF(L200="¢/mi",F200*100/B200,B200/F200))</f>
      </c>
      <c r="L200" s="13" t="str">
        <f>IF(C200="mi","¢/mi","km/$")</f>
        <v>¢/mi</v>
      </c>
      <c r="M200">
        <f t="shared" si="21"/>
      </c>
      <c r="N200">
        <f t="shared" si="22"/>
      </c>
    </row>
    <row r="201" spans="1:14" ht="15.75" customHeight="1" thickBot="1">
      <c r="A201" s="54"/>
      <c r="B201" s="17">
        <f>IF(B200=0,"",B200*1.609344^IF(C200="mi",1,-1))</f>
      </c>
      <c r="C201" s="18" t="str">
        <f>IF(C200="mi","km","mi")</f>
        <v>km</v>
      </c>
      <c r="D201" s="19">
        <f>IF(D200=0,"",D200*3.785411784^IF(E200="gal",1,-1))</f>
      </c>
      <c r="E201" s="18" t="str">
        <f>IF(E200="L","gal","L")</f>
        <v>L</v>
      </c>
      <c r="F201" s="56"/>
      <c r="G201" s="20">
        <f>IF(D200="","",F200/D201)</f>
      </c>
      <c r="H201" s="18">
        <f>IF(D201="","","$/"&amp;E201)</f>
      </c>
      <c r="I201" s="21">
        <f>IF(D201="","",IF(C201="mi",B201/IF(E201="gal",D201,D200),IF(E201="L",D201,D200)*100/B201))</f>
      </c>
      <c r="J201" s="18" t="str">
        <f>IF(C201="mi","mpg","L/100km")</f>
        <v>L/100km</v>
      </c>
      <c r="K201" s="22">
        <f>IF(F200="","",IF(L201="¢/mi",F200*100/B201,B201/F200))</f>
      </c>
      <c r="L201" s="18" t="str">
        <f>IF(C201="mi","¢/mi","km/$")</f>
        <v>km/$</v>
      </c>
      <c r="M201">
        <f t="shared" si="21"/>
      </c>
      <c r="N201">
        <f t="shared" si="22"/>
      </c>
    </row>
    <row r="202" spans="1:14" ht="15" customHeight="1">
      <c r="A202" s="57"/>
      <c r="B202" s="45"/>
      <c r="C202" s="46" t="s">
        <v>9</v>
      </c>
      <c r="D202" s="47"/>
      <c r="E202" s="46" t="s">
        <v>10</v>
      </c>
      <c r="F202" s="59"/>
      <c r="G202" s="24">
        <f>IF(D202="","",F202/D202)</f>
      </c>
      <c r="H202" s="23">
        <f>IF(D202="","","$/"&amp;E202)</f>
      </c>
      <c r="I202" s="25">
        <f>IF(D202="","",IF(C202="mi",B202/IF(E202="gal",D202,D203),IF(E202="L",D202,D203)*100/B202))</f>
      </c>
      <c r="J202" s="23" t="str">
        <f>IF(C202="mi","mpg","L/100km")</f>
        <v>mpg</v>
      </c>
      <c r="K202" s="26">
        <f>IF(F202="","",IF(L202="¢/mi",F202*100/B202,B202/F202))</f>
      </c>
      <c r="L202" s="23" t="str">
        <f>IF(C202="mi","¢/mi","km/$")</f>
        <v>¢/mi</v>
      </c>
      <c r="M202">
        <f t="shared" si="21"/>
      </c>
      <c r="N202">
        <f t="shared" si="22"/>
      </c>
    </row>
    <row r="203" spans="1:14" ht="15.75" customHeight="1" thickBot="1">
      <c r="A203" s="58"/>
      <c r="B203" s="27">
        <f>IF(B202=0,"",B202*1.609344^IF(C202="mi",1,-1))</f>
      </c>
      <c r="C203" s="28" t="str">
        <f>IF(C202="mi","km","mi")</f>
        <v>km</v>
      </c>
      <c r="D203" s="29">
        <f>IF(D202=0,"",D202*3.785411784^IF(E202="gal",1,-1))</f>
      </c>
      <c r="E203" s="28" t="str">
        <f>IF(E202="L","gal","L")</f>
        <v>L</v>
      </c>
      <c r="F203" s="60"/>
      <c r="G203" s="30">
        <f>IF(D202="","",F202/D203)</f>
      </c>
      <c r="H203" s="28">
        <f>IF(D203="","","$/"&amp;E203)</f>
      </c>
      <c r="I203" s="31">
        <f>IF(D203="","",IF(C203="mi",B203/IF(E203="gal",D203,D202),IF(E203="L",D203,D202)*100/B203))</f>
      </c>
      <c r="J203" s="28" t="str">
        <f>IF(C203="mi","mpg","L/100km")</f>
        <v>L/100km</v>
      </c>
      <c r="K203" s="32">
        <f>IF(F202="","",IF(L203="¢/mi",F202*100/B203,B203/F202))</f>
      </c>
      <c r="L203" s="28" t="str">
        <f>IF(C203="mi","¢/mi","km/$")</f>
        <v>km/$</v>
      </c>
      <c r="M203">
        <f t="shared" si="21"/>
      </c>
      <c r="N203">
        <f t="shared" si="22"/>
      </c>
    </row>
  </sheetData>
  <mergeCells count="207">
    <mergeCell ref="K1:L1"/>
    <mergeCell ref="F2:F3"/>
    <mergeCell ref="B1:C1"/>
    <mergeCell ref="D1:E1"/>
    <mergeCell ref="G1:H1"/>
    <mergeCell ref="I1:J1"/>
    <mergeCell ref="A20:A21"/>
    <mergeCell ref="F20:F21"/>
    <mergeCell ref="A2:A3"/>
    <mergeCell ref="A4:A5"/>
    <mergeCell ref="A6:A7"/>
    <mergeCell ref="F6:F7"/>
    <mergeCell ref="F4:F5"/>
    <mergeCell ref="A8:A9"/>
    <mergeCell ref="F8:F9"/>
    <mergeCell ref="F10:F11"/>
    <mergeCell ref="A22:A23"/>
    <mergeCell ref="F22:F23"/>
    <mergeCell ref="A24:A25"/>
    <mergeCell ref="F24:F25"/>
    <mergeCell ref="A26:A27"/>
    <mergeCell ref="F26:F27"/>
    <mergeCell ref="A28:A29"/>
    <mergeCell ref="F28:F29"/>
    <mergeCell ref="A30:A31"/>
    <mergeCell ref="F30:F31"/>
    <mergeCell ref="A32:A33"/>
    <mergeCell ref="F32:F33"/>
    <mergeCell ref="A34:A35"/>
    <mergeCell ref="F34:F35"/>
    <mergeCell ref="A36:A37"/>
    <mergeCell ref="F36:F37"/>
    <mergeCell ref="A38:A39"/>
    <mergeCell ref="F38:F39"/>
    <mergeCell ref="A40:A41"/>
    <mergeCell ref="F40:F41"/>
    <mergeCell ref="A42:A43"/>
    <mergeCell ref="F42:F43"/>
    <mergeCell ref="A44:A45"/>
    <mergeCell ref="F44:F45"/>
    <mergeCell ref="A46:A47"/>
    <mergeCell ref="F46:F47"/>
    <mergeCell ref="A48:A49"/>
    <mergeCell ref="F48:F49"/>
    <mergeCell ref="A50:A51"/>
    <mergeCell ref="F50:F51"/>
    <mergeCell ref="A52:A53"/>
    <mergeCell ref="F52:F53"/>
    <mergeCell ref="A54:A55"/>
    <mergeCell ref="F54:F55"/>
    <mergeCell ref="A56:A57"/>
    <mergeCell ref="F56:F57"/>
    <mergeCell ref="A58:A59"/>
    <mergeCell ref="F58:F59"/>
    <mergeCell ref="A60:A61"/>
    <mergeCell ref="F60:F61"/>
    <mergeCell ref="A62:A63"/>
    <mergeCell ref="F62:F63"/>
    <mergeCell ref="A64:A65"/>
    <mergeCell ref="F64:F65"/>
    <mergeCell ref="A66:A67"/>
    <mergeCell ref="F66:F67"/>
    <mergeCell ref="A68:A69"/>
    <mergeCell ref="F68:F69"/>
    <mergeCell ref="A70:A71"/>
    <mergeCell ref="F70:F71"/>
    <mergeCell ref="A72:A73"/>
    <mergeCell ref="F72:F73"/>
    <mergeCell ref="A74:A75"/>
    <mergeCell ref="F74:F75"/>
    <mergeCell ref="A76:A77"/>
    <mergeCell ref="F76:F77"/>
    <mergeCell ref="A78:A79"/>
    <mergeCell ref="F78:F79"/>
    <mergeCell ref="A80:A81"/>
    <mergeCell ref="F80:F81"/>
    <mergeCell ref="A82:A83"/>
    <mergeCell ref="F82:F83"/>
    <mergeCell ref="A84:A85"/>
    <mergeCell ref="F84:F85"/>
    <mergeCell ref="A86:A87"/>
    <mergeCell ref="F86:F87"/>
    <mergeCell ref="A88:A89"/>
    <mergeCell ref="F88:F89"/>
    <mergeCell ref="A90:A91"/>
    <mergeCell ref="F90:F91"/>
    <mergeCell ref="A92:A93"/>
    <mergeCell ref="F92:F93"/>
    <mergeCell ref="A94:A95"/>
    <mergeCell ref="F94:F95"/>
    <mergeCell ref="A96:A97"/>
    <mergeCell ref="F96:F97"/>
    <mergeCell ref="A98:A99"/>
    <mergeCell ref="F98:F99"/>
    <mergeCell ref="A100:A101"/>
    <mergeCell ref="F100:F101"/>
    <mergeCell ref="A16:A17"/>
    <mergeCell ref="F16:F17"/>
    <mergeCell ref="A18:A19"/>
    <mergeCell ref="F18:F19"/>
    <mergeCell ref="A12:A13"/>
    <mergeCell ref="F12:F13"/>
    <mergeCell ref="A14:A15"/>
    <mergeCell ref="F14:F15"/>
    <mergeCell ref="F106:F107"/>
    <mergeCell ref="A108:A109"/>
    <mergeCell ref="F108:F109"/>
    <mergeCell ref="A102:A103"/>
    <mergeCell ref="F102:F103"/>
    <mergeCell ref="A10:A11"/>
    <mergeCell ref="A112:A113"/>
    <mergeCell ref="F112:F113"/>
    <mergeCell ref="A114:A115"/>
    <mergeCell ref="F114:F115"/>
    <mergeCell ref="A110:A111"/>
    <mergeCell ref="F110:F111"/>
    <mergeCell ref="A104:A105"/>
    <mergeCell ref="F104:F105"/>
    <mergeCell ref="A106:A107"/>
    <mergeCell ref="A116:A117"/>
    <mergeCell ref="F116:F117"/>
    <mergeCell ref="A118:A119"/>
    <mergeCell ref="F118:F119"/>
    <mergeCell ref="A120:A121"/>
    <mergeCell ref="F120:F121"/>
    <mergeCell ref="A122:A123"/>
    <mergeCell ref="F122:F123"/>
    <mergeCell ref="A124:A125"/>
    <mergeCell ref="F124:F125"/>
    <mergeCell ref="A126:A127"/>
    <mergeCell ref="F126:F127"/>
    <mergeCell ref="A128:A129"/>
    <mergeCell ref="F128:F129"/>
    <mergeCell ref="A130:A131"/>
    <mergeCell ref="F130:F131"/>
    <mergeCell ref="A132:A133"/>
    <mergeCell ref="F132:F133"/>
    <mergeCell ref="A134:A135"/>
    <mergeCell ref="F134:F135"/>
    <mergeCell ref="A136:A137"/>
    <mergeCell ref="F136:F137"/>
    <mergeCell ref="A138:A139"/>
    <mergeCell ref="F138:F139"/>
    <mergeCell ref="A140:A141"/>
    <mergeCell ref="F140:F141"/>
    <mergeCell ref="A142:A143"/>
    <mergeCell ref="F142:F143"/>
    <mergeCell ref="A144:A145"/>
    <mergeCell ref="F144:F145"/>
    <mergeCell ref="A146:A147"/>
    <mergeCell ref="F146:F147"/>
    <mergeCell ref="A148:A149"/>
    <mergeCell ref="F148:F149"/>
    <mergeCell ref="A150:A151"/>
    <mergeCell ref="F150:F151"/>
    <mergeCell ref="A152:A153"/>
    <mergeCell ref="F152:F153"/>
    <mergeCell ref="A154:A155"/>
    <mergeCell ref="F154:F155"/>
    <mergeCell ref="A156:A157"/>
    <mergeCell ref="F156:F157"/>
    <mergeCell ref="A158:A159"/>
    <mergeCell ref="F158:F159"/>
    <mergeCell ref="A160:A161"/>
    <mergeCell ref="F160:F161"/>
    <mergeCell ref="A162:A163"/>
    <mergeCell ref="F162:F163"/>
    <mergeCell ref="A164:A165"/>
    <mergeCell ref="F164:F165"/>
    <mergeCell ref="A166:A167"/>
    <mergeCell ref="F166:F167"/>
    <mergeCell ref="A168:A169"/>
    <mergeCell ref="F168:F169"/>
    <mergeCell ref="A170:A171"/>
    <mergeCell ref="F170:F171"/>
    <mergeCell ref="A172:A173"/>
    <mergeCell ref="F172:F173"/>
    <mergeCell ref="A174:A175"/>
    <mergeCell ref="F174:F175"/>
    <mergeCell ref="A176:A177"/>
    <mergeCell ref="F176:F177"/>
    <mergeCell ref="A178:A179"/>
    <mergeCell ref="F178:F179"/>
    <mergeCell ref="A180:A181"/>
    <mergeCell ref="F180:F181"/>
    <mergeCell ref="A182:A183"/>
    <mergeCell ref="F182:F183"/>
    <mergeCell ref="A184:A185"/>
    <mergeCell ref="F184:F185"/>
    <mergeCell ref="A186:A187"/>
    <mergeCell ref="F186:F187"/>
    <mergeCell ref="A188:A189"/>
    <mergeCell ref="F188:F189"/>
    <mergeCell ref="A190:A191"/>
    <mergeCell ref="F190:F191"/>
    <mergeCell ref="A192:A193"/>
    <mergeCell ref="F192:F193"/>
    <mergeCell ref="A194:A195"/>
    <mergeCell ref="F194:F195"/>
    <mergeCell ref="A196:A197"/>
    <mergeCell ref="F196:F197"/>
    <mergeCell ref="A198:A199"/>
    <mergeCell ref="F198:F199"/>
    <mergeCell ref="A200:A201"/>
    <mergeCell ref="F200:F201"/>
    <mergeCell ref="A202:A203"/>
    <mergeCell ref="F202:F203"/>
  </mergeCells>
  <dataValidations count="2">
    <dataValidation type="list" allowBlank="1" showInputMessage="1" showErrorMessage="1" error="Miles or kilometers, please" sqref="C2:C203">
      <formula1>"mi,km"</formula1>
    </dataValidation>
    <dataValidation type="list" allowBlank="1" showInputMessage="1" showErrorMessage="1" error="Gallons or liters, please" sqref="E2:E203">
      <formula1>"gal,L"</formula1>
    </dataValidation>
  </dataValidations>
  <printOptions horizontalCentered="1"/>
  <pageMargins left="0.5" right="0.5" top="0.5" bottom="0.5" header="0.5" footer="0.5"/>
  <pageSetup fitToHeight="1" fitToWidth="1" orientation="portrait" paperSize="9" scale="89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Wood</dc:creator>
  <cp:keywords/>
  <dc:description/>
  <cp:lastModifiedBy>vikingrob</cp:lastModifiedBy>
  <cp:lastPrinted>2005-05-16T21:30:54Z</cp:lastPrinted>
  <dcterms:created xsi:type="dcterms:W3CDTF">2005-02-27T19:16:37Z</dcterms:created>
  <cp:category/>
  <cp:version/>
  <cp:contentType/>
  <cp:contentStatus/>
</cp:coreProperties>
</file>